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5AAD55F-3B7A-47AA-B1FF-FD6FC0FB7E3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III IZMJENA FIN. PLANA 2024. 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" i="1" l="1"/>
  <c r="S75" i="1"/>
  <c r="S72" i="1"/>
  <c r="S70" i="1"/>
  <c r="S66" i="1"/>
  <c r="S61" i="1"/>
  <c r="S59" i="1"/>
  <c r="S56" i="1"/>
  <c r="S53" i="1"/>
  <c r="S50" i="1"/>
  <c r="S46" i="1"/>
  <c r="S43" i="1"/>
  <c r="S41" i="1"/>
  <c r="S38" i="1"/>
  <c r="S36" i="1"/>
  <c r="S31" i="1"/>
  <c r="S17" i="1" s="1"/>
  <c r="S16" i="1" s="1"/>
  <c r="S26" i="1"/>
  <c r="S22" i="1"/>
  <c r="S18" i="1"/>
  <c r="S89" i="1"/>
  <c r="S90" i="1"/>
  <c r="S285" i="1"/>
  <c r="S278" i="1"/>
  <c r="S267" i="1"/>
  <c r="S202" i="1"/>
  <c r="S237" i="1"/>
  <c r="S234" i="1"/>
  <c r="S230" i="1"/>
  <c r="S225" i="1"/>
  <c r="S221" i="1"/>
  <c r="S203" i="1"/>
  <c r="S199" i="1"/>
  <c r="S197" i="1"/>
  <c r="S196" i="1" s="1"/>
  <c r="S191" i="1"/>
  <c r="S189" i="1"/>
  <c r="S187" i="1"/>
  <c r="S169" i="1" s="1"/>
  <c r="S185" i="1"/>
  <c r="S174" i="1"/>
  <c r="S172" i="1"/>
  <c r="P172" i="1"/>
  <c r="P169" i="1"/>
  <c r="S167" i="1"/>
  <c r="S163" i="1" s="1"/>
  <c r="S154" i="1"/>
  <c r="S144" i="1"/>
  <c r="S140" i="1"/>
  <c r="S130" i="1"/>
  <c r="S127" i="1" s="1"/>
  <c r="S122" i="1"/>
  <c r="S113" i="1" s="1"/>
  <c r="S115" i="1"/>
  <c r="S104" i="1"/>
  <c r="S99" i="1"/>
  <c r="S98" i="1"/>
  <c r="P285" i="1"/>
  <c r="P278" i="1"/>
  <c r="P267" i="1" l="1"/>
  <c r="P241" i="1"/>
  <c r="P203" i="1"/>
  <c r="P104" i="1"/>
  <c r="P99" i="1"/>
  <c r="P98" i="1" s="1"/>
  <c r="P31" i="1"/>
  <c r="P26" i="1"/>
  <c r="P18" i="1"/>
  <c r="O285" i="1"/>
  <c r="O278" i="1"/>
  <c r="O267" i="1"/>
  <c r="O203" i="1"/>
  <c r="O104" i="1"/>
  <c r="O99" i="1"/>
  <c r="O98" i="1" s="1"/>
  <c r="O265" i="1"/>
  <c r="P237" i="1"/>
  <c r="O237" i="1"/>
  <c r="P234" i="1"/>
  <c r="P230" i="1"/>
  <c r="P225" i="1"/>
  <c r="P221" i="1"/>
  <c r="O234" i="1"/>
  <c r="O225" i="1"/>
  <c r="O221" i="1"/>
  <c r="P199" i="1"/>
  <c r="O197" i="1"/>
  <c r="P191" i="1"/>
  <c r="P189" i="1"/>
  <c r="P187" i="1"/>
  <c r="P185" i="1"/>
  <c r="P174" i="1"/>
  <c r="O189" i="1"/>
  <c r="O185" i="1"/>
  <c r="P167" i="1"/>
  <c r="O163" i="1"/>
  <c r="P154" i="1"/>
  <c r="P144" i="1"/>
  <c r="P140" i="1"/>
  <c r="P130" i="1"/>
  <c r="O154" i="1"/>
  <c r="O150" i="1"/>
  <c r="O148" i="1"/>
  <c r="O144" i="1"/>
  <c r="P122" i="1"/>
  <c r="P113" i="1" s="1"/>
  <c r="O122" i="1"/>
  <c r="O120" i="1"/>
  <c r="O115" i="1"/>
  <c r="P75" i="1"/>
  <c r="P72" i="1"/>
  <c r="P70" i="1"/>
  <c r="P66" i="1"/>
  <c r="P61" i="1"/>
  <c r="P59" i="1"/>
  <c r="P56" i="1"/>
  <c r="P53" i="1"/>
  <c r="P50" i="1"/>
  <c r="P48" i="1"/>
  <c r="P46" i="1"/>
  <c r="P43" i="1"/>
  <c r="P41" i="1"/>
  <c r="P38" i="1"/>
  <c r="P36" i="1"/>
  <c r="P22" i="1"/>
  <c r="O15" i="1"/>
  <c r="O66" i="1"/>
  <c r="O75" i="1"/>
  <c r="O72" i="1"/>
  <c r="O70" i="1"/>
  <c r="O61" i="1"/>
  <c r="O59" i="1"/>
  <c r="O56" i="1"/>
  <c r="O53" i="1"/>
  <c r="O50" i="1"/>
  <c r="O48" i="1"/>
  <c r="O46" i="1"/>
  <c r="O43" i="1"/>
  <c r="O41" i="1"/>
  <c r="O38" i="1"/>
  <c r="O36" i="1"/>
  <c r="O31" i="1"/>
  <c r="O26" i="1"/>
  <c r="O22" i="1"/>
  <c r="O18" i="1"/>
  <c r="P197" i="1"/>
  <c r="O130" i="1"/>
  <c r="P202" i="1" l="1"/>
  <c r="P127" i="1"/>
  <c r="P14" i="1" s="1"/>
  <c r="O169" i="1"/>
  <c r="P17" i="1"/>
  <c r="P16" i="1" s="1"/>
  <c r="O17" i="1"/>
  <c r="O202" i="1"/>
  <c r="O127" i="1"/>
  <c r="O113" i="1"/>
  <c r="O241" i="1"/>
  <c r="O196" i="1"/>
  <c r="P115" i="1"/>
  <c r="P196" i="1"/>
  <c r="P163" i="1"/>
  <c r="O14" i="1" l="1"/>
</calcChain>
</file>

<file path=xl/sharedStrings.xml><?xml version="1.0" encoding="utf-8"?>
<sst xmlns="http://schemas.openxmlformats.org/spreadsheetml/2006/main" count="445" uniqueCount="277">
  <si>
    <t>KONTO</t>
  </si>
  <si>
    <t>VRSTA RASHODA / IZDATAKA</t>
  </si>
  <si>
    <t>Program 1000 OSNOVNO OBRAZOVANJE - ZAKONSKI STANDARD</t>
  </si>
  <si>
    <t>Aktivnost A102000 Redovni poslovi ustanova osnovnog obrazovanje</t>
  </si>
  <si>
    <t>32121</t>
  </si>
  <si>
    <t>Naknade za prijevoz na posao i s posla</t>
  </si>
  <si>
    <t>32131</t>
  </si>
  <si>
    <t>Seminari, savjetovanja i simpoziji</t>
  </si>
  <si>
    <t>32149</t>
  </si>
  <si>
    <t>Ostale naknade troškova zaposlenima</t>
  </si>
  <si>
    <t>32211</t>
  </si>
  <si>
    <t>Uredski materijal</t>
  </si>
  <si>
    <t>32219</t>
  </si>
  <si>
    <t>Ostali materijal za potrebe redovnog poslovanja</t>
  </si>
  <si>
    <t>32229</t>
  </si>
  <si>
    <t>Ostali materijal i sirovine</t>
  </si>
  <si>
    <t>32231</t>
  </si>
  <si>
    <t>Električna energija</t>
  </si>
  <si>
    <t>32233</t>
  </si>
  <si>
    <t>Plin</t>
  </si>
  <si>
    <t>32234</t>
  </si>
  <si>
    <t>Motorni benzin i dizel gorivo</t>
  </si>
  <si>
    <t>32239</t>
  </si>
  <si>
    <t>32244</t>
  </si>
  <si>
    <t>32251</t>
  </si>
  <si>
    <t>Sitni inventar</t>
  </si>
  <si>
    <t>32252</t>
  </si>
  <si>
    <t>Auto gume</t>
  </si>
  <si>
    <t>32271</t>
  </si>
  <si>
    <t>Službena, radna i zaštitna odjeća i obuća</t>
  </si>
  <si>
    <t>32311</t>
  </si>
  <si>
    <t>Usluge telefona, telefaksa</t>
  </si>
  <si>
    <t>32313</t>
  </si>
  <si>
    <t>Poštarina (pisma, tiskanice i sl.)</t>
  </si>
  <si>
    <t>32329</t>
  </si>
  <si>
    <t>32339</t>
  </si>
  <si>
    <t>32349</t>
  </si>
  <si>
    <t>Ostale komunalne usluge</t>
  </si>
  <si>
    <t>32361</t>
  </si>
  <si>
    <t>Obvezni i preventivni zdravstveni pregledi zaposlenika</t>
  </si>
  <si>
    <t>32369</t>
  </si>
  <si>
    <t>32372</t>
  </si>
  <si>
    <t>Ugovori o djelu</t>
  </si>
  <si>
    <t>32379</t>
  </si>
  <si>
    <t>Ostale intelektualne usluge</t>
  </si>
  <si>
    <t>32389</t>
  </si>
  <si>
    <t>32391</t>
  </si>
  <si>
    <t>32399</t>
  </si>
  <si>
    <t>Ostale nespomenute usluge</t>
  </si>
  <si>
    <t>32412</t>
  </si>
  <si>
    <t>32922</t>
  </si>
  <si>
    <t>Premije osiguranja ostale imovine</t>
  </si>
  <si>
    <t>32923</t>
  </si>
  <si>
    <t>Premije osiguranja zaposlenih</t>
  </si>
  <si>
    <t>32931</t>
  </si>
  <si>
    <t>Reprezentacija</t>
  </si>
  <si>
    <t>32941</t>
  </si>
  <si>
    <t>Tuzemne članarine</t>
  </si>
  <si>
    <t>32952</t>
  </si>
  <si>
    <t>32999</t>
  </si>
  <si>
    <t>Ostali nespomenuti rashodi poslovanja</t>
  </si>
  <si>
    <t>34311</t>
  </si>
  <si>
    <t>Usluge banaka</t>
  </si>
  <si>
    <t>34339</t>
  </si>
  <si>
    <t>Zatezne kamate</t>
  </si>
  <si>
    <t>34349</t>
  </si>
  <si>
    <t>Ostali nespomenuti financijski rashodi</t>
  </si>
  <si>
    <t>Poslovni objekti</t>
  </si>
  <si>
    <t>Dodatna ulaganja na građevinskim objektima</t>
  </si>
  <si>
    <t>Dodatna ulaganja za ostalu nefinancijsku imovinu</t>
  </si>
  <si>
    <t>42273</t>
  </si>
  <si>
    <t>Oprema</t>
  </si>
  <si>
    <t>42411</t>
  </si>
  <si>
    <t>Ulaganja u računalne programe</t>
  </si>
  <si>
    <t>Ostale usluge tekućeg i investicijskog održavanja</t>
  </si>
  <si>
    <t>Ostali rashodi za službena putovanja</t>
  </si>
  <si>
    <t>32991</t>
  </si>
  <si>
    <t>Rashodi protokola (vijenci, cvijeće, svijeće i slično)</t>
  </si>
  <si>
    <t>Komunalne usluge</t>
  </si>
  <si>
    <t>Plaće za zaposlene</t>
  </si>
  <si>
    <t>31321</t>
  </si>
  <si>
    <t>Doprinosi za obvezno zdravstveno osiguranje</t>
  </si>
  <si>
    <t>Materijal i dijelovi za tekuće i investicijsko održavanje postrojenja i opreme</t>
  </si>
  <si>
    <t>32955</t>
  </si>
  <si>
    <t>Novčana naknada poslodavca zbog nezapošljavanja osoba s invaliditetom</t>
  </si>
  <si>
    <t>Knjige</t>
  </si>
  <si>
    <t>REBALANS</t>
  </si>
  <si>
    <t>Izvor 1.3.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</si>
  <si>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</si>
  <si>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</si>
  <si>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</si>
  <si>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</si>
  <si>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</si>
  <si>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</si>
  <si>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</si>
  <si>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3221</t>
  </si>
  <si>
    <t>Uredski materijal i ostali materijalni rashodi</t>
  </si>
  <si>
    <t>3222</t>
  </si>
  <si>
    <t>Materijal i sirovine</t>
  </si>
  <si>
    <t>3223</t>
  </si>
  <si>
    <t>Energija</t>
  </si>
  <si>
    <t>Ostali materijali za proizvodnju energije (ugljen, drva, teško ulje)</t>
  </si>
  <si>
    <t>3224</t>
  </si>
  <si>
    <t>Materijal i dijelovi za tekuće i investicijsko održavanje</t>
  </si>
  <si>
    <t>3225</t>
  </si>
  <si>
    <t>Sitni inventar i auto gume</t>
  </si>
  <si>
    <t>3227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</si>
  <si>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</si>
  <si>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</si>
  <si>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</si>
  <si>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</si>
  <si>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</si>
  <si>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</si>
  <si>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</si>
  <si>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3235</t>
  </si>
  <si>
    <t>Zakupnine i najamnine</t>
  </si>
  <si>
    <t>3236</t>
  </si>
  <si>
    <t>Zdravstvene i veterinarske usluge</t>
  </si>
  <si>
    <t>Ostale 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</si>
  <si>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</si>
  <si>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</si>
  <si>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</si>
  <si>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</si>
  <si>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</si>
  <si>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</si>
  <si>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Grafičke i tiskarske usluge, usluge kopiranja i uvezivanja i slično</t>
  </si>
  <si>
    <t>3241</t>
  </si>
  <si>
    <t>Naknade troškova osobama izvan radnog odnosa</t>
  </si>
  <si>
    <t>Naknade ostalih troškova</t>
  </si>
  <si>
    <t>3292</t>
  </si>
  <si>
    <t>Premije osiguranja</t>
  </si>
  <si>
    <t>3293</t>
  </si>
  <si>
    <t>3294</t>
  </si>
  <si>
    <t>Članarine i norme</t>
  </si>
  <si>
    <t>3295</t>
  </si>
  <si>
    <t>Pristojbe i naknade</t>
  </si>
  <si>
    <t>Sudske pristojbe</t>
  </si>
  <si>
    <t>3299</t>
  </si>
  <si>
    <t>3431</t>
  </si>
  <si>
    <t>Bankarske usluge i usluge platnog prometa</t>
  </si>
  <si>
    <t>3433</t>
  </si>
  <si>
    <t>Ostale zatezne kamate</t>
  </si>
  <si>
    <t>3434</t>
  </si>
  <si>
    <t>Aktivnost J011000K104000</t>
  </si>
  <si>
    <t>Izgradnja,dogradnja i adaptacija - OŠ</t>
  </si>
  <si>
    <t>DECENTRALIZACIJA</t>
  </si>
  <si>
    <t>4212</t>
  </si>
  <si>
    <t>4511</t>
  </si>
  <si>
    <t>4541</t>
  </si>
  <si>
    <t>Aktivnost J011000T103000</t>
  </si>
  <si>
    <t>Oprema,informat.,nabava pomagala - OŠ</t>
  </si>
  <si>
    <t>4227</t>
  </si>
  <si>
    <t>Uređaji, strojevi i oprema za ostale namjene</t>
  </si>
  <si>
    <t>4241</t>
  </si>
  <si>
    <t>4262</t>
  </si>
  <si>
    <t>Izvor 2.1.1</t>
  </si>
  <si>
    <t>DONACIJA PK - PRIHODI</t>
  </si>
  <si>
    <t>6631</t>
  </si>
  <si>
    <t>Tekuće donacije</t>
  </si>
  <si>
    <t>66314</t>
  </si>
  <si>
    <t>9221</t>
  </si>
  <si>
    <t>Višak prihoda</t>
  </si>
  <si>
    <t>92211</t>
  </si>
  <si>
    <t>Višak prihoda poslovanja</t>
  </si>
  <si>
    <t>6632</t>
  </si>
  <si>
    <t>Kapitalne donacije</t>
  </si>
  <si>
    <t>DONACIJA PK - RASHODI</t>
  </si>
  <si>
    <t>Izvor 3.1.1</t>
  </si>
  <si>
    <t>VLASTITI PRIHODI PK - PRIHODI</t>
  </si>
  <si>
    <t>6341</t>
  </si>
  <si>
    <t>Tekuće pomoći od izvanproračunskih korisnika</t>
  </si>
  <si>
    <t>63415</t>
  </si>
  <si>
    <t>Tekuće pomoći od ostalih izvanproračunskih korisnika državnog proračuna</t>
  </si>
  <si>
    <t>6422</t>
  </si>
  <si>
    <t>Prihodi od zakupa i iznajmljivanja imovine</t>
  </si>
  <si>
    <t>64224</t>
  </si>
  <si>
    <t>Prihodi od iznajmljivanja stambenih objekata</t>
  </si>
  <si>
    <t>64229</t>
  </si>
  <si>
    <t>Ostali prihodi od zakupa i iznajmljivanja imovine</t>
  </si>
  <si>
    <t>6526</t>
  </si>
  <si>
    <t>Ostali nespomenuti prihodi</t>
  </si>
  <si>
    <t>65267</t>
  </si>
  <si>
    <t>Prihodi s naslova osiguranja, refundacije štete i totalne štete</t>
  </si>
  <si>
    <t>6413</t>
  </si>
  <si>
    <t>Kamate na oročena sredstva i depozite po viđenju</t>
  </si>
  <si>
    <t>64132</t>
  </si>
  <si>
    <t>Kamate na depozite po viđenju</t>
  </si>
  <si>
    <t>6614</t>
  </si>
  <si>
    <t>Prihodi od prodaje proizvoda i robe</t>
  </si>
  <si>
    <t>66142</t>
  </si>
  <si>
    <t>Prihodi od prodaje robe</t>
  </si>
  <si>
    <t>VLASTITI PRIHODI PK - RASHODI</t>
  </si>
  <si>
    <t>Izvor 4.3.1</t>
  </si>
  <si>
    <t>POSEBNE NAMJENE PK - PRIHODI</t>
  </si>
  <si>
    <t>Ostali nespomenuti prihodi po posebnim propisima</t>
  </si>
  <si>
    <t>POSEBNE NAMJENE PK - RASHODI</t>
  </si>
  <si>
    <t>Izvor 5.2.1</t>
  </si>
  <si>
    <t>MINISTARSTVO PK - PRIHODI</t>
  </si>
  <si>
    <t>6361</t>
  </si>
  <si>
    <t>Tekuće pomoći proračunskim korisnicima iz proračuna koji im nije nadležan</t>
  </si>
  <si>
    <t>63612</t>
  </si>
  <si>
    <t>Tekuće pomoći iz državnog proračuna proračunskim korisnicima  proračuna JLP(R)S-a</t>
  </si>
  <si>
    <t>6362</t>
  </si>
  <si>
    <t>Kapitalne pomoći proračunskim korisnicima iz proračuna koji im nije nadležan</t>
  </si>
  <si>
    <t>63621</t>
  </si>
  <si>
    <t>MINISTARSTVO PK - RASHODI</t>
  </si>
  <si>
    <t>3722</t>
  </si>
  <si>
    <t>Naknade građanima i kućanstvima u naravi</t>
  </si>
  <si>
    <t>37229</t>
  </si>
  <si>
    <t>Knjige- udžbenici</t>
  </si>
  <si>
    <t>Izvor 5.4.1</t>
  </si>
  <si>
    <t>JLS PK  - PRIHODI</t>
  </si>
  <si>
    <t>Tekuće pomoći iz nenadležnog proračuna - općine</t>
  </si>
  <si>
    <t>Kapitalne pomoći iz nenadležnog proračuna - općine</t>
  </si>
  <si>
    <t>JLS PK  - RASHODI</t>
  </si>
  <si>
    <t>Projekt BALTAZAR</t>
  </si>
  <si>
    <t>Usluge tekućeg i investic. održ H.I.</t>
  </si>
  <si>
    <t>R  A  S  H  O  D  I</t>
  </si>
  <si>
    <t>Knjige za škol. knjižnicu</t>
  </si>
  <si>
    <t>Ostali prihodi KZŽ</t>
  </si>
  <si>
    <t>Ug. O djelu za: e tehničara i građ.odgoj</t>
  </si>
  <si>
    <t>Uredski i nastavni materijal</t>
  </si>
  <si>
    <t xml:space="preserve">                      P R I H O D I</t>
  </si>
  <si>
    <t>Višak prihoda - preneseni</t>
  </si>
  <si>
    <t>Seminari, savjetovanja, simpoziji</t>
  </si>
  <si>
    <t>Sitan inventar</t>
  </si>
  <si>
    <t>Tekuće donacije  subjekata izvan općeg prorač</t>
  </si>
  <si>
    <t>Usluge tekućeg i invest.održavanja</t>
  </si>
  <si>
    <t>Ostali nespomenuti prihodi- sufinanciranja</t>
  </si>
  <si>
    <t>Ostale naknade iz proračuna u naravi-rad.udžbenici</t>
  </si>
  <si>
    <t>Namirnice za prehranu učenika</t>
  </si>
  <si>
    <t>Ostali rashodi za zaposl -pomoći, J.N., regres, božićnica…</t>
  </si>
  <si>
    <t>Ostale tekuće donacije u naravi (higijenski ulošci)</t>
  </si>
  <si>
    <t>Sirovine i materijal</t>
  </si>
  <si>
    <t>Tekući projekti T1030, Oprema,informat.,nabava pomagala, hitne intervencije, projekti - OŠ</t>
  </si>
  <si>
    <t>Hitne intervencije</t>
  </si>
  <si>
    <t>OSNOVNA ŠKOLA LIJEPA NAŠA, TUHELJ</t>
  </si>
  <si>
    <t>Proračunski korisnik 15807 OŠ LIJEPA NAŠA</t>
  </si>
  <si>
    <t>FINANCIJSKI PLAN 2024.</t>
  </si>
  <si>
    <t>Tekuće donacije od fizičkih osoba</t>
  </si>
  <si>
    <t>Rashodi protokola</t>
  </si>
  <si>
    <t>Prihodi od pruženih usuga</t>
  </si>
  <si>
    <t>Prihodi od pruženih usluga</t>
  </si>
  <si>
    <t>Usluge odvjetnika i pravnog savjetovanja</t>
  </si>
  <si>
    <t>Premije osigurnja imovine</t>
  </si>
  <si>
    <t>Uređaji,strojevi i oprema za ostale namjene</t>
  </si>
  <si>
    <t>Ostali materijal i dijelovi za tekuće i investicijsko održavanje</t>
  </si>
  <si>
    <t>Materijal i dijelovi za tekuće i investicijsko održavanje građevinskih objekata</t>
  </si>
  <si>
    <t>Usluge telefona,pošte i prijevoza</t>
  </si>
  <si>
    <t>Ostale usluge za komunikaciju i prijevoz</t>
  </si>
  <si>
    <t>Plaće za prekovremeni rad</t>
  </si>
  <si>
    <t>Plaće za posebne uvjete rada</t>
  </si>
  <si>
    <t>Ostali navedeni rashodi za zaposlene</t>
  </si>
  <si>
    <t>Naknada za prijevoz na posao i s posla</t>
  </si>
  <si>
    <t>Izvor 5.7.1</t>
  </si>
  <si>
    <t>MINISTARSTVO PRIJENOS EU PK</t>
  </si>
  <si>
    <t>Tekuće pomoći iz državnog proračuna temeljem prijenosa EU sredstva</t>
  </si>
  <si>
    <t>MINISTARSTVO PRIJENOS EU PK-RASHODI</t>
  </si>
  <si>
    <t>Dnevnice za službeni put u inozemstvo</t>
  </si>
  <si>
    <t>KZŽ-natjecanja</t>
  </si>
  <si>
    <t>Ostali rashodi služ.putovanja-natjecanja</t>
  </si>
  <si>
    <t>Glava 00620 OBRAZOVANJE</t>
  </si>
  <si>
    <t>DECENTRALIZIRANA SREDSTVA</t>
  </si>
  <si>
    <t>Stručno usavršavnje zaposlenika</t>
  </si>
  <si>
    <t>Plaće za redovan rad</t>
  </si>
  <si>
    <t>Ostali rashodi za zaposlene</t>
  </si>
  <si>
    <t>Pomoć osobama s inavliditetom</t>
  </si>
  <si>
    <t>KLASA: 400-02/24-01/1</t>
  </si>
  <si>
    <t>III. IZMJENA FINANCIJSKOG PLANA ZA 2024. PO ODLUCI OSNIVAČA OD 18.12.2024.,             KLASA:602-06/24-01/17;URBROJ:2140-10/04-24-8</t>
  </si>
  <si>
    <t>URBROJ:2140-80-02-24-13</t>
  </si>
  <si>
    <t>I i II  IZMJENA FINANCIJSKOG PLANA 2024.</t>
  </si>
  <si>
    <t>III IZMJENA FINANCIJSKOG PLANA</t>
  </si>
  <si>
    <t>Tuhelj,20.12.2024.</t>
  </si>
  <si>
    <t>Predsjednica Školskog odbora:</t>
  </si>
  <si>
    <t>Ivana Cvetko Koletić</t>
  </si>
  <si>
    <t>Ravnatelj:</t>
  </si>
  <si>
    <t>Davor Žažar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</si>
</sst>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1A]#,##0.00;\-\ #,##0.0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 Black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.5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334">
    <xf numFmtId="0" fontId="0" fillId="0" borderId="0" xfId="0"/>
    <xf numFmtId="0" fontId="0" fillId="0" borderId="1" xfId="0" applyBorder="1"/>
    <xf numFmtId="0" fontId="13" fillId="0" borderId="1" xfId="0" applyFont="1" applyBorder="1" applyAlignment="1" applyProtection="1">
      <alignment vertical="top" wrapText="1" readingOrder="1"/>
      <protection locked="0"/>
    </xf>
    <xf numFmtId="164" fontId="13" fillId="0" borderId="1" xfId="0" applyNumberFormat="1" applyFont="1" applyBorder="1" applyAlignment="1" applyProtection="1">
      <alignment vertical="top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11" fillId="5" borderId="1" xfId="0" applyFont="1" applyFill="1" applyBorder="1" applyAlignment="1" applyProtection="1">
      <alignment vertical="top" wrapText="1" readingOrder="1"/>
      <protection locked="0"/>
    </xf>
    <xf numFmtId="164" fontId="14" fillId="5" borderId="1" xfId="0" applyNumberFormat="1" applyFont="1" applyFill="1" applyBorder="1" applyAlignment="1" applyProtection="1">
      <alignment vertical="top" wrapText="1" readingOrder="1"/>
      <protection locked="0"/>
    </xf>
    <xf numFmtId="164" fontId="11" fillId="5" borderId="1" xfId="0" applyNumberFormat="1" applyFont="1" applyFill="1" applyBorder="1" applyAlignment="1" applyProtection="1">
      <alignment vertical="top" wrapText="1" readingOrder="1"/>
      <protection locked="0"/>
    </xf>
    <xf numFmtId="0" fontId="14" fillId="5" borderId="1" xfId="0" applyFont="1" applyFill="1" applyBorder="1" applyAlignment="1" applyProtection="1">
      <alignment vertical="top" wrapText="1" readingOrder="1"/>
      <protection locked="0"/>
    </xf>
    <xf numFmtId="0" fontId="11" fillId="5" borderId="1" xfId="0" applyFont="1" applyFill="1" applyBorder="1" applyAlignment="1" applyProtection="1">
      <alignment horizontal="left" vertical="top" wrapText="1" readingOrder="1"/>
      <protection locked="0"/>
    </xf>
    <xf numFmtId="0" fontId="0" fillId="7" borderId="0" xfId="0" applyFill="1"/>
    <xf numFmtId="164" fontId="14" fillId="6" borderId="1" xfId="0" applyNumberFormat="1" applyFont="1" applyFill="1" applyBorder="1" applyAlignment="1" applyProtection="1">
      <alignment vertical="top" wrapText="1" readingOrder="1"/>
      <protection locked="0"/>
    </xf>
    <xf numFmtId="0" fontId="11" fillId="6" borderId="1" xfId="0" applyFont="1" applyFill="1" applyBorder="1" applyAlignment="1" applyProtection="1">
      <alignment vertical="top" wrapText="1" readingOrder="1"/>
      <protection locked="0"/>
    </xf>
    <xf numFmtId="0" fontId="0" fillId="0" borderId="0" xfId="0" applyAlignment="1">
      <alignment horizontal="center" vertical="center"/>
    </xf>
    <xf numFmtId="0" fontId="9" fillId="8" borderId="1" xfId="0" applyFont="1" applyFill="1" applyBorder="1"/>
    <xf numFmtId="0" fontId="0" fillId="8" borderId="1" xfId="0" applyFill="1" applyBorder="1"/>
    <xf numFmtId="0" fontId="0" fillId="8" borderId="0" xfId="0" applyFill="1"/>
    <xf numFmtId="0" fontId="14" fillId="6" borderId="1" xfId="0" applyFont="1" applyFill="1" applyBorder="1" applyAlignment="1" applyProtection="1">
      <alignment vertical="top" wrapText="1" readingOrder="1"/>
      <protection locked="0"/>
    </xf>
    <xf numFmtId="0" fontId="12" fillId="6" borderId="1" xfId="0" applyFont="1" applyFill="1" applyBorder="1" applyAlignment="1" applyProtection="1">
      <alignment vertical="top" wrapText="1" readingOrder="1"/>
      <protection locked="0"/>
    </xf>
    <xf numFmtId="0" fontId="0" fillId="2" borderId="0" xfId="0" applyFill="1"/>
    <xf numFmtId="0" fontId="0" fillId="2" borderId="1" xfId="0" applyFill="1" applyBorder="1"/>
    <xf numFmtId="4" fontId="0" fillId="0" borderId="1" xfId="0" applyNumberFormat="1" applyBorder="1"/>
    <xf numFmtId="4" fontId="0" fillId="8" borderId="1" xfId="0" applyNumberFormat="1" applyFill="1" applyBorder="1"/>
    <xf numFmtId="4" fontId="0" fillId="0" borderId="1" xfId="0" applyNumberFormat="1" applyFont="1" applyBorder="1"/>
    <xf numFmtId="4" fontId="1" fillId="0" borderId="1" xfId="0" applyNumberFormat="1" applyFont="1" applyBorder="1"/>
    <xf numFmtId="164" fontId="14" fillId="6" borderId="1" xfId="0" applyNumberFormat="1" applyFont="1" applyFill="1" applyBorder="1" applyAlignment="1" applyProtection="1">
      <alignment horizontal="right" wrapText="1" readingOrder="1"/>
      <protection locked="0"/>
    </xf>
    <xf numFmtId="164" fontId="14" fillId="5" borderId="1" xfId="0" applyNumberFormat="1" applyFont="1" applyFill="1" applyBorder="1" applyAlignment="1" applyProtection="1">
      <alignment horizontal="right" wrapText="1" readingOrder="1"/>
      <protection locked="0"/>
    </xf>
    <xf numFmtId="4" fontId="14" fillId="0" borderId="1" xfId="0" applyNumberFormat="1" applyFont="1" applyBorder="1"/>
    <xf numFmtId="0" fontId="11" fillId="0" borderId="0" xfId="0" applyFont="1"/>
    <xf numFmtId="0" fontId="0" fillId="0" borderId="0" xfId="0"/>
    <xf numFmtId="0" fontId="0" fillId="0" borderId="0" xfId="0"/>
    <xf numFmtId="0" fontId="14" fillId="5" borderId="1" xfId="0" applyFont="1" applyFill="1" applyBorder="1" applyAlignment="1" applyProtection="1">
      <alignment vertical="top" wrapText="1" readingOrder="1"/>
      <protection locked="0"/>
    </xf>
    <xf numFmtId="164" fontId="14" fillId="5" borderId="1" xfId="0" applyNumberFormat="1" applyFont="1" applyFill="1" applyBorder="1" applyAlignment="1" applyProtection="1">
      <alignment wrapText="1" readingOrder="1"/>
      <protection locked="0"/>
    </xf>
    <xf numFmtId="0" fontId="14" fillId="5" borderId="1" xfId="0" applyFont="1" applyFill="1" applyBorder="1" applyAlignment="1" applyProtection="1">
      <alignment horizontal="left" vertical="top" wrapText="1" readingOrder="1"/>
      <protection locked="0"/>
    </xf>
    <xf numFmtId="43" fontId="0" fillId="0" borderId="1" xfId="1" applyFont="1" applyBorder="1"/>
    <xf numFmtId="0" fontId="9" fillId="0" borderId="1" xfId="0" applyFont="1" applyBorder="1" applyAlignment="1">
      <alignment horizontal="left"/>
    </xf>
    <xf numFmtId="164" fontId="11" fillId="5" borderId="1" xfId="0" applyNumberFormat="1" applyFont="1" applyFill="1" applyBorder="1" applyAlignment="1" applyProtection="1">
      <alignment horizontal="right" wrapText="1" readingOrder="1"/>
      <protection locked="0"/>
    </xf>
    <xf numFmtId="0" fontId="0" fillId="8" borderId="2" xfId="0" applyFill="1" applyBorder="1" applyAlignment="1"/>
    <xf numFmtId="0" fontId="0" fillId="8" borderId="3" xfId="0" applyFill="1" applyBorder="1" applyAlignment="1"/>
    <xf numFmtId="0" fontId="0" fillId="8" borderId="4" xfId="0" applyFill="1" applyBorder="1" applyAlignment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0" borderId="0" xfId="0"/>
    <xf numFmtId="0" fontId="0" fillId="0" borderId="0" xfId="0"/>
    <xf numFmtId="0" fontId="14" fillId="6" borderId="1" xfId="0" applyFont="1" applyFill="1" applyBorder="1" applyAlignment="1" applyProtection="1">
      <alignment vertical="top" wrapText="1" readingOrder="1"/>
      <protection locked="0"/>
    </xf>
    <xf numFmtId="0" fontId="14" fillId="5" borderId="1" xfId="0" applyFont="1" applyFill="1" applyBorder="1" applyAlignment="1" applyProtection="1">
      <alignment vertical="top" wrapText="1" readingOrder="1"/>
      <protection locked="0"/>
    </xf>
    <xf numFmtId="164" fontId="15" fillId="9" borderId="1" xfId="0" applyNumberFormat="1" applyFont="1" applyFill="1" applyBorder="1" applyAlignment="1" applyProtection="1">
      <alignment horizontal="right" wrapText="1" readingOrder="1"/>
      <protection locked="0"/>
    </xf>
    <xf numFmtId="4" fontId="15" fillId="10" borderId="1" xfId="0" applyNumberFormat="1" applyFont="1" applyFill="1" applyBorder="1" applyAlignment="1">
      <alignment horizontal="right"/>
    </xf>
    <xf numFmtId="0" fontId="0" fillId="0" borderId="0" xfId="0"/>
    <xf numFmtId="0" fontId="14" fillId="11" borderId="1" xfId="0" applyFont="1" applyFill="1" applyBorder="1" applyAlignment="1" applyProtection="1">
      <alignment horizontal="left" wrapText="1" readingOrder="1"/>
      <protection locked="0"/>
    </xf>
    <xf numFmtId="0" fontId="14" fillId="11" borderId="1" xfId="0" applyFont="1" applyFill="1" applyBorder="1" applyAlignment="1" applyProtection="1">
      <alignment wrapText="1" readingOrder="1"/>
      <protection locked="0"/>
    </xf>
    <xf numFmtId="164" fontId="14" fillId="13" borderId="1" xfId="0" applyNumberFormat="1" applyFont="1" applyFill="1" applyBorder="1" applyAlignment="1" applyProtection="1">
      <alignment vertical="center" wrapText="1" readingOrder="1"/>
      <protection locked="0"/>
    </xf>
    <xf numFmtId="0" fontId="14" fillId="15" borderId="1" xfId="0" applyFont="1" applyFill="1" applyBorder="1" applyAlignment="1" applyProtection="1">
      <alignment vertical="top" wrapText="1" readingOrder="1"/>
      <protection locked="0"/>
    </xf>
    <xf numFmtId="4" fontId="15" fillId="16" borderId="1" xfId="0" applyNumberFormat="1" applyFont="1" applyFill="1" applyBorder="1"/>
    <xf numFmtId="0" fontId="0" fillId="0" borderId="0" xfId="0" applyAlignment="1">
      <alignment horizontal="left"/>
    </xf>
    <xf numFmtId="164" fontId="15" fillId="9" borderId="1" xfId="0" applyNumberFormat="1" applyFont="1" applyFill="1" applyBorder="1" applyAlignment="1" applyProtection="1">
      <alignment wrapText="1" readingOrder="1"/>
      <protection locked="0"/>
    </xf>
    <xf numFmtId="4" fontId="11" fillId="0" borderId="1" xfId="0" applyNumberFormat="1" applyFont="1" applyBorder="1"/>
    <xf numFmtId="0" fontId="11" fillId="5" borderId="1" xfId="0" applyFont="1" applyFill="1" applyBorder="1" applyAlignment="1" applyProtection="1">
      <alignment wrapText="1" readingOrder="1"/>
      <protection locked="0"/>
    </xf>
    <xf numFmtId="0" fontId="14" fillId="5" borderId="1" xfId="0" applyFont="1" applyFill="1" applyBorder="1" applyAlignment="1" applyProtection="1">
      <alignment horizontal="left" wrapText="1" readingOrder="1"/>
      <protection locked="0"/>
    </xf>
    <xf numFmtId="4" fontId="14" fillId="4" borderId="1" xfId="0" applyNumberFormat="1" applyFont="1" applyFill="1" applyBorder="1"/>
    <xf numFmtId="4" fontId="18" fillId="12" borderId="1" xfId="0" applyNumberFormat="1" applyFont="1" applyFill="1" applyBorder="1"/>
    <xf numFmtId="43" fontId="14" fillId="2" borderId="1" xfId="1" applyFont="1" applyFill="1" applyBorder="1"/>
    <xf numFmtId="0" fontId="0" fillId="0" borderId="0" xfId="0"/>
    <xf numFmtId="0" fontId="14" fillId="5" borderId="1" xfId="0" applyFont="1" applyFill="1" applyBorder="1" applyAlignment="1" applyProtection="1">
      <alignment vertical="top" wrapText="1" readingOrder="1"/>
      <protection locked="0"/>
    </xf>
    <xf numFmtId="164" fontId="1" fillId="5" borderId="1" xfId="0" applyNumberFormat="1" applyFont="1" applyFill="1" applyBorder="1" applyAlignment="1" applyProtection="1">
      <alignment vertical="top" wrapText="1" readingOrder="1"/>
      <protection locked="0"/>
    </xf>
    <xf numFmtId="164" fontId="0" fillId="5" borderId="1" xfId="0" applyNumberFormat="1" applyFont="1" applyFill="1" applyBorder="1" applyAlignment="1" applyProtection="1">
      <alignment vertical="top" wrapText="1" readingOrder="1"/>
      <protection locked="0"/>
    </xf>
    <xf numFmtId="164" fontId="1" fillId="5" borderId="1" xfId="0" applyNumberFormat="1" applyFont="1" applyFill="1" applyBorder="1" applyAlignment="1" applyProtection="1">
      <alignment horizontal="right" wrapText="1" readingOrder="1"/>
      <protection locked="0"/>
    </xf>
    <xf numFmtId="4" fontId="15" fillId="16" borderId="1" xfId="0" applyNumberFormat="1" applyFont="1" applyFill="1" applyBorder="1" applyAlignment="1">
      <alignment horizontal="right"/>
    </xf>
    <xf numFmtId="164" fontId="15" fillId="15" borderId="1" xfId="0" applyNumberFormat="1" applyFont="1" applyFill="1" applyBorder="1" applyAlignment="1" applyProtection="1">
      <alignment horizontal="right" wrapText="1" readingOrder="1"/>
      <protection locked="0"/>
    </xf>
    <xf numFmtId="164" fontId="15" fillId="11" borderId="1" xfId="0" applyNumberFormat="1" applyFont="1" applyFill="1" applyBorder="1" applyAlignment="1" applyProtection="1">
      <alignment vertical="top" wrapText="1" readingOrder="1"/>
      <protection locked="0"/>
    </xf>
    <xf numFmtId="164" fontId="15" fillId="11" borderId="1" xfId="0" applyNumberFormat="1" applyFont="1" applyFill="1" applyBorder="1" applyAlignment="1" applyProtection="1">
      <alignment horizontal="right" wrapText="1" readingOrder="1"/>
      <protection locked="0"/>
    </xf>
    <xf numFmtId="43" fontId="18" fillId="7" borderId="1" xfId="1" applyFont="1" applyFill="1" applyBorder="1" applyAlignment="1">
      <alignment horizontal="right"/>
    </xf>
    <xf numFmtId="4" fontId="0" fillId="0" borderId="0" xfId="0" applyNumberFormat="1" applyBorder="1"/>
    <xf numFmtId="4" fontId="0" fillId="8" borderId="0" xfId="0" applyNumberFormat="1" applyFill="1" applyBorder="1"/>
    <xf numFmtId="4" fontId="1" fillId="0" borderId="0" xfId="0" applyNumberFormat="1" applyFont="1" applyBorder="1"/>
    <xf numFmtId="4" fontId="14" fillId="0" borderId="0" xfId="0" applyNumberFormat="1" applyFont="1" applyBorder="1"/>
    <xf numFmtId="4" fontId="11" fillId="0" borderId="0" xfId="0" applyNumberFormat="1" applyFont="1" applyBorder="1"/>
    <xf numFmtId="4" fontId="0" fillId="0" borderId="0" xfId="0" applyNumberFormat="1" applyFont="1" applyBorder="1"/>
    <xf numFmtId="4" fontId="19" fillId="0" borderId="0" xfId="0" applyNumberFormat="1" applyFont="1" applyBorder="1"/>
    <xf numFmtId="4" fontId="14" fillId="4" borderId="0" xfId="0" applyNumberFormat="1" applyFont="1" applyFill="1" applyBorder="1"/>
    <xf numFmtId="0" fontId="0" fillId="0" borderId="0" xfId="0" applyBorder="1"/>
    <xf numFmtId="4" fontId="0" fillId="2" borderId="6" xfId="0" applyNumberFormat="1" applyFill="1" applyBorder="1"/>
    <xf numFmtId="43" fontId="14" fillId="2" borderId="6" xfId="1" applyFont="1" applyFill="1" applyBorder="1"/>
    <xf numFmtId="43" fontId="18" fillId="7" borderId="6" xfId="1" applyFont="1" applyFill="1" applyBorder="1" applyAlignment="1">
      <alignment horizontal="right"/>
    </xf>
    <xf numFmtId="4" fontId="14" fillId="7" borderId="6" xfId="0" applyNumberFormat="1" applyFont="1" applyFill="1" applyBorder="1"/>
    <xf numFmtId="164" fontId="14" fillId="5" borderId="6" xfId="0" applyNumberFormat="1" applyFont="1" applyFill="1" applyBorder="1" applyAlignment="1" applyProtection="1">
      <alignment vertical="top" wrapText="1" readingOrder="1"/>
      <protection locked="0"/>
    </xf>
    <xf numFmtId="164" fontId="11" fillId="5" borderId="6" xfId="0" applyNumberFormat="1" applyFont="1" applyFill="1" applyBorder="1" applyAlignment="1" applyProtection="1">
      <alignment vertical="top" wrapText="1" readingOrder="1"/>
      <protection locked="0"/>
    </xf>
    <xf numFmtId="4" fontId="1" fillId="7" borderId="6" xfId="0" applyNumberFormat="1" applyFont="1" applyFill="1" applyBorder="1"/>
    <xf numFmtId="4" fontId="0" fillId="0" borderId="6" xfId="0" applyNumberFormat="1" applyBorder="1"/>
    <xf numFmtId="0" fontId="0" fillId="0" borderId="0" xfId="0" applyAlignment="1"/>
    <xf numFmtId="0" fontId="0" fillId="0" borderId="0" xfId="0"/>
    <xf numFmtId="0" fontId="14" fillId="17" borderId="1" xfId="0" applyFont="1" applyFill="1" applyBorder="1" applyAlignment="1" applyProtection="1">
      <alignment vertical="top" wrapText="1" readingOrder="1"/>
      <protection locked="0"/>
    </xf>
    <xf numFmtId="0" fontId="11" fillId="9" borderId="1" xfId="0" applyFont="1" applyFill="1" applyBorder="1" applyAlignment="1" applyProtection="1">
      <alignment vertical="top" wrapText="1" readingOrder="1"/>
      <protection locked="0"/>
    </xf>
    <xf numFmtId="0" fontId="14" fillId="9" borderId="1" xfId="0" applyFont="1" applyFill="1" applyBorder="1" applyAlignment="1" applyProtection="1">
      <alignment horizontal="center" vertical="center" wrapText="1" readingOrder="1"/>
      <protection locked="0"/>
    </xf>
    <xf numFmtId="0" fontId="14" fillId="13" borderId="1" xfId="0" applyFont="1" applyFill="1" applyBorder="1" applyAlignment="1" applyProtection="1">
      <alignment vertical="center" wrapText="1" readingOrder="1"/>
      <protection locked="0"/>
    </xf>
    <xf numFmtId="0" fontId="14" fillId="15" borderId="1" xfId="0" applyFont="1" applyFill="1" applyBorder="1" applyAlignment="1" applyProtection="1">
      <alignment horizontal="left" wrapText="1" readingOrder="1"/>
      <protection locked="0"/>
    </xf>
    <xf numFmtId="4" fontId="0" fillId="2" borderId="3" xfId="0" applyNumberFormat="1" applyFill="1" applyBorder="1"/>
    <xf numFmtId="43" fontId="14" fillId="2" borderId="3" xfId="1" applyFont="1" applyFill="1" applyBorder="1"/>
    <xf numFmtId="43" fontId="18" fillId="7" borderId="3" xfId="1" applyFont="1" applyFill="1" applyBorder="1" applyAlignment="1">
      <alignment horizontal="right"/>
    </xf>
    <xf numFmtId="4" fontId="14" fillId="7" borderId="3" xfId="0" applyNumberFormat="1" applyFont="1" applyFill="1" applyBorder="1"/>
    <xf numFmtId="164" fontId="14" fillId="5" borderId="3" xfId="0" applyNumberFormat="1" applyFont="1" applyFill="1" applyBorder="1" applyAlignment="1" applyProtection="1">
      <alignment vertical="top" wrapText="1" readingOrder="1"/>
      <protection locked="0"/>
    </xf>
    <xf numFmtId="164" fontId="11" fillId="5" borderId="3" xfId="0" applyNumberFormat="1" applyFont="1" applyFill="1" applyBorder="1" applyAlignment="1" applyProtection="1">
      <alignment vertical="top" wrapText="1" readingOrder="1"/>
      <protection locked="0"/>
    </xf>
    <xf numFmtId="4" fontId="1" fillId="7" borderId="3" xfId="0" applyNumberFormat="1" applyFont="1" applyFill="1" applyBorder="1"/>
    <xf numFmtId="4" fontId="0" fillId="0" borderId="3" xfId="0" applyNumberFormat="1" applyBorder="1"/>
    <xf numFmtId="0" fontId="1" fillId="0" borderId="1" xfId="0" applyFont="1" applyBorder="1" applyAlignment="1">
      <alignment horizontal="center" vertical="center" wrapText="1"/>
    </xf>
    <xf numFmtId="164" fontId="14" fillId="6" borderId="6" xfId="0" applyNumberFormat="1" applyFont="1" applyFill="1" applyBorder="1" applyAlignment="1" applyProtection="1">
      <alignment horizontal="right" wrapText="1" readingOrder="1"/>
      <protection locked="0"/>
    </xf>
    <xf numFmtId="164" fontId="14" fillId="6" borderId="3" xfId="0" applyNumberFormat="1" applyFont="1" applyFill="1" applyBorder="1" applyAlignment="1" applyProtection="1">
      <alignment horizontal="right" wrapText="1" readingOrder="1"/>
      <protection locked="0"/>
    </xf>
    <xf numFmtId="164" fontId="15" fillId="17" borderId="1" xfId="0" applyNumberFormat="1" applyFont="1" applyFill="1" applyBorder="1" applyAlignment="1" applyProtection="1">
      <alignment vertical="top" wrapText="1" readingOrder="1"/>
      <protection locked="0"/>
    </xf>
    <xf numFmtId="0" fontId="1" fillId="0" borderId="3" xfId="0" applyFont="1" applyBorder="1" applyAlignment="1">
      <alignment horizontal="center" vertical="center"/>
    </xf>
    <xf numFmtId="4" fontId="15" fillId="18" borderId="0" xfId="0" applyNumberFormat="1" applyFont="1" applyFill="1" applyBorder="1"/>
    <xf numFmtId="4" fontId="15" fillId="18" borderId="0" xfId="0" applyNumberFormat="1" applyFont="1" applyFill="1" applyBorder="1" applyAlignment="1">
      <alignment horizontal="right" vertical="top"/>
    </xf>
    <xf numFmtId="4" fontId="15" fillId="10" borderId="0" xfId="0" applyNumberFormat="1" applyFont="1" applyFill="1" applyBorder="1" applyAlignment="1">
      <alignment horizontal="right"/>
    </xf>
    <xf numFmtId="4" fontId="22" fillId="0" borderId="0" xfId="0" applyNumberFormat="1" applyFont="1" applyBorder="1"/>
    <xf numFmtId="4" fontId="23" fillId="0" borderId="0" xfId="0" applyNumberFormat="1" applyFont="1" applyBorder="1"/>
    <xf numFmtId="4" fontId="15" fillId="16" borderId="0" xfId="0" applyNumberFormat="1" applyFont="1" applyFill="1" applyBorder="1"/>
    <xf numFmtId="4" fontId="15" fillId="16" borderId="0" xfId="0" applyNumberFormat="1" applyFont="1" applyFill="1" applyBorder="1" applyAlignment="1">
      <alignment horizontal="right"/>
    </xf>
    <xf numFmtId="4" fontId="18" fillId="12" borderId="0" xfId="0" applyNumberFormat="1" applyFont="1" applyFill="1" applyBorder="1"/>
    <xf numFmtId="43" fontId="0" fillId="0" borderId="0" xfId="1" applyFont="1" applyBorder="1"/>
    <xf numFmtId="0" fontId="11" fillId="19" borderId="1" xfId="0" applyFont="1" applyFill="1" applyBorder="1" applyAlignment="1" applyProtection="1">
      <alignment vertical="top" wrapText="1" readingOrder="1"/>
      <protection locked="0"/>
    </xf>
    <xf numFmtId="164" fontId="11" fillId="19" borderId="1" xfId="0" applyNumberFormat="1" applyFont="1" applyFill="1" applyBorder="1" applyAlignment="1" applyProtection="1">
      <alignment vertical="top" wrapText="1" readingOrder="1"/>
      <protection locked="0"/>
    </xf>
    <xf numFmtId="4" fontId="0" fillId="20" borderId="1" xfId="0" applyNumberFormat="1" applyFill="1" applyBorder="1"/>
    <xf numFmtId="4" fontId="0" fillId="20" borderId="0" xfId="0" applyNumberFormat="1" applyFill="1" applyBorder="1"/>
    <xf numFmtId="4" fontId="11" fillId="20" borderId="1" xfId="0" applyNumberFormat="1" applyFont="1" applyFill="1" applyBorder="1"/>
    <xf numFmtId="4" fontId="11" fillId="20" borderId="0" xfId="0" applyNumberFormat="1" applyFont="1" applyFill="1" applyBorder="1"/>
    <xf numFmtId="0" fontId="14" fillId="21" borderId="1" xfId="0" applyFont="1" applyFill="1" applyBorder="1" applyAlignment="1" applyProtection="1">
      <alignment vertical="center" wrapText="1" readingOrder="1"/>
      <protection locked="0"/>
    </xf>
    <xf numFmtId="164" fontId="15" fillId="21" borderId="1" xfId="0" applyNumberFormat="1" applyFont="1" applyFill="1" applyBorder="1" applyAlignment="1" applyProtection="1">
      <alignment horizontal="right" wrapText="1" readingOrder="1"/>
      <protection locked="0"/>
    </xf>
    <xf numFmtId="4" fontId="15" fillId="22" borderId="1" xfId="0" applyNumberFormat="1" applyFont="1" applyFill="1" applyBorder="1"/>
    <xf numFmtId="4" fontId="15" fillId="22" borderId="0" xfId="0" applyNumberFormat="1" applyFont="1" applyFill="1" applyBorder="1"/>
    <xf numFmtId="0" fontId="14" fillId="21" borderId="1" xfId="0" applyFont="1" applyFill="1" applyBorder="1" applyAlignment="1" applyProtection="1">
      <alignment horizontal="center" vertical="center" wrapText="1" readingOrder="1"/>
      <protection locked="0"/>
    </xf>
    <xf numFmtId="4" fontId="20" fillId="22" borderId="1" xfId="0" applyNumberFormat="1" applyFont="1" applyFill="1" applyBorder="1"/>
    <xf numFmtId="4" fontId="20" fillId="22" borderId="0" xfId="0" applyNumberFormat="1" applyFont="1" applyFill="1" applyBorder="1"/>
    <xf numFmtId="0" fontId="0" fillId="2" borderId="0" xfId="0" applyFill="1" applyBorder="1"/>
    <xf numFmtId="0" fontId="9" fillId="20" borderId="1" xfId="0" applyFont="1" applyFill="1" applyBorder="1"/>
    <xf numFmtId="0" fontId="0" fillId="20" borderId="1" xfId="0" applyFill="1" applyBorder="1"/>
    <xf numFmtId="0" fontId="0" fillId="20" borderId="0" xfId="0" applyFill="1"/>
    <xf numFmtId="4" fontId="15" fillId="14" borderId="1" xfId="0" applyNumberFormat="1" applyFont="1" applyFill="1" applyBorder="1" applyAlignment="1">
      <alignment vertical="center"/>
    </xf>
    <xf numFmtId="4" fontId="15" fillId="14" borderId="0" xfId="0" applyNumberFormat="1" applyFont="1" applyFill="1" applyBorder="1" applyAlignment="1">
      <alignment vertical="center"/>
    </xf>
    <xf numFmtId="43" fontId="18" fillId="23" borderId="1" xfId="1" applyFont="1" applyFill="1" applyBorder="1"/>
    <xf numFmtId="43" fontId="18" fillId="23" borderId="0" xfId="1" applyFont="1" applyFill="1" applyBorder="1"/>
    <xf numFmtId="0" fontId="9" fillId="23" borderId="1" xfId="0" applyFont="1" applyFill="1" applyBorder="1"/>
    <xf numFmtId="0" fontId="0" fillId="23" borderId="1" xfId="0" applyFill="1" applyBorder="1"/>
    <xf numFmtId="0" fontId="14" fillId="5" borderId="2" xfId="0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11" fillId="5" borderId="1" xfId="0" applyFont="1" applyFill="1" applyBorder="1" applyAlignment="1" applyProtection="1">
      <alignment horizontal="left" vertical="top" wrapText="1" readingOrder="1"/>
      <protection locked="0"/>
    </xf>
    <xf numFmtId="0" fontId="1" fillId="0" borderId="6" xfId="0" applyFont="1" applyBorder="1" applyAlignment="1">
      <alignment horizontal="center" vertical="center" wrapText="1"/>
    </xf>
    <xf numFmtId="0" fontId="14" fillId="4" borderId="3" xfId="0" applyFont="1" applyFill="1" applyBorder="1"/>
    <xf numFmtId="0" fontId="14" fillId="4" borderId="4" xfId="0" applyFont="1" applyFill="1" applyBorder="1"/>
    <xf numFmtId="0" fontId="14" fillId="5" borderId="1" xfId="0" applyFont="1" applyFill="1" applyBorder="1" applyAlignment="1" applyProtection="1">
      <alignment vertical="top" wrapText="1" readingOrder="1"/>
      <protection locked="0"/>
    </xf>
    <xf numFmtId="0" fontId="11" fillId="5" borderId="1" xfId="0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11" fillId="5" borderId="1" xfId="0" applyFont="1" applyFill="1" applyBorder="1" applyAlignment="1" applyProtection="1">
      <alignment horizontal="left" vertical="top" wrapText="1" readingOrder="1"/>
      <protection locked="0"/>
    </xf>
    <xf numFmtId="0" fontId="11" fillId="5" borderId="1" xfId="0" applyFont="1" applyFill="1" applyBorder="1" applyAlignment="1" applyProtection="1">
      <alignment vertical="top" wrapText="1" readingOrder="1"/>
      <protection locked="0"/>
    </xf>
    <xf numFmtId="0" fontId="14" fillId="5" borderId="1" xfId="0" applyFont="1" applyFill="1" applyBorder="1" applyAlignment="1" applyProtection="1">
      <alignment vertical="top" wrapText="1" readingOrder="1"/>
      <protection locked="0"/>
    </xf>
    <xf numFmtId="0" fontId="11" fillId="5" borderId="1" xfId="0" applyFont="1" applyFill="1" applyBorder="1" applyAlignment="1" applyProtection="1">
      <alignment horizontal="left" vertical="top" wrapText="1" readingOrder="1"/>
      <protection locked="0"/>
    </xf>
    <xf numFmtId="0" fontId="0" fillId="0" borderId="0" xfId="0"/>
    <xf numFmtId="0" fontId="14" fillId="5" borderId="1" xfId="0" applyFont="1" applyFill="1" applyBorder="1" applyAlignment="1" applyProtection="1">
      <alignment vertical="top" wrapText="1" readingOrder="1"/>
      <protection locked="0"/>
    </xf>
    <xf numFmtId="0" fontId="11" fillId="5" borderId="1" xfId="0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11" fillId="5" borderId="1" xfId="0" applyFont="1" applyFill="1" applyBorder="1" applyAlignment="1" applyProtection="1">
      <alignment horizontal="left" vertical="top" wrapText="1" readingOrder="1"/>
      <protection locked="0"/>
    </xf>
    <xf numFmtId="164" fontId="0" fillId="5" borderId="1" xfId="0" applyNumberFormat="1" applyFont="1" applyFill="1" applyBorder="1" applyAlignment="1" applyProtection="1">
      <alignment horizontal="right" wrapText="1" readingOrder="1"/>
      <protection locked="0"/>
    </xf>
    <xf numFmtId="164" fontId="11" fillId="5" borderId="1" xfId="0" applyNumberFormat="1" applyFont="1" applyFill="1" applyBorder="1" applyAlignment="1" applyProtection="1">
      <alignment wrapText="1" readingOrder="1"/>
      <protection locked="0"/>
    </xf>
    <xf numFmtId="0" fontId="0" fillId="0" borderId="1" xfId="0" applyBorder="1" applyAlignment="1">
      <alignment horizontal="left"/>
    </xf>
    <xf numFmtId="43" fontId="0" fillId="0" borderId="1" xfId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11" fillId="4" borderId="1" xfId="0" applyNumberFormat="1" applyFont="1" applyFill="1" applyBorder="1" applyAlignment="1">
      <alignment horizontal="right" vertical="top"/>
    </xf>
    <xf numFmtId="0" fontId="14" fillId="5" borderId="2" xfId="0" applyFont="1" applyFill="1" applyBorder="1" applyAlignment="1" applyProtection="1">
      <alignment vertical="top" readingOrder="1"/>
      <protection locked="0"/>
    </xf>
    <xf numFmtId="0" fontId="14" fillId="5" borderId="3" xfId="0" applyFont="1" applyFill="1" applyBorder="1" applyAlignment="1" applyProtection="1">
      <alignment vertical="top" readingOrder="1"/>
      <protection locked="0"/>
    </xf>
    <xf numFmtId="0" fontId="14" fillId="5" borderId="4" xfId="0" applyFont="1" applyFill="1" applyBorder="1" applyAlignment="1" applyProtection="1">
      <alignment vertical="top" readingOrder="1"/>
      <protection locked="0"/>
    </xf>
    <xf numFmtId="4" fontId="23" fillId="0" borderId="1" xfId="0" applyNumberFormat="1" applyFont="1" applyBorder="1"/>
    <xf numFmtId="0" fontId="11" fillId="4" borderId="4" xfId="0" applyFont="1" applyFill="1" applyBorder="1"/>
    <xf numFmtId="43" fontId="6" fillId="2" borderId="4" xfId="1" applyFont="1" applyFill="1" applyBorder="1" applyAlignment="1">
      <alignment vertical="center"/>
    </xf>
    <xf numFmtId="4" fontId="14" fillId="18" borderId="1" xfId="0" applyNumberFormat="1" applyFont="1" applyFill="1" applyBorder="1"/>
    <xf numFmtId="4" fontId="14" fillId="18" borderId="1" xfId="0" applyNumberFormat="1" applyFont="1" applyFill="1" applyBorder="1" applyAlignment="1">
      <alignment horizontal="right" vertical="top"/>
    </xf>
    <xf numFmtId="4" fontId="11" fillId="4" borderId="1" xfId="0" applyNumberFormat="1" applyFont="1" applyFill="1" applyBorder="1"/>
    <xf numFmtId="0" fontId="11" fillId="5" borderId="1" xfId="0" applyFont="1" applyFill="1" applyBorder="1" applyAlignment="1" applyProtection="1">
      <alignment horizontal="left" wrapText="1" readingOrder="1"/>
      <protection locked="0"/>
    </xf>
    <xf numFmtId="4" fontId="14" fillId="4" borderId="1" xfId="0" applyNumberFormat="1" applyFont="1" applyFill="1" applyBorder="1" applyAlignment="1">
      <alignment horizontal="right"/>
    </xf>
    <xf numFmtId="4" fontId="11" fillId="4" borderId="1" xfId="0" applyNumberFormat="1" applyFont="1" applyFill="1" applyBorder="1" applyAlignment="1">
      <alignment horizontal="right"/>
    </xf>
    <xf numFmtId="4" fontId="0" fillId="0" borderId="1" xfId="1" applyNumberFormat="1" applyFont="1" applyBorder="1"/>
    <xf numFmtId="0" fontId="14" fillId="5" borderId="1" xfId="0" applyFont="1" applyFill="1" applyBorder="1" applyAlignment="1" applyProtection="1">
      <alignment vertical="top" wrapText="1" readingOrder="1"/>
      <protection locked="0"/>
    </xf>
    <xf numFmtId="4" fontId="11" fillId="7" borderId="1" xfId="0" applyNumberFormat="1" applyFont="1" applyFill="1" applyBorder="1"/>
    <xf numFmtId="4" fontId="14" fillId="7" borderId="1" xfId="0" applyNumberFormat="1" applyFont="1" applyFill="1" applyBorder="1"/>
    <xf numFmtId="4" fontId="18" fillId="7" borderId="1" xfId="0" applyNumberFormat="1" applyFont="1" applyFill="1" applyBorder="1"/>
    <xf numFmtId="4" fontId="24" fillId="7" borderId="3" xfId="0" applyNumberFormat="1" applyFont="1" applyFill="1" applyBorder="1"/>
    <xf numFmtId="164" fontId="18" fillId="6" borderId="1" xfId="0" applyNumberFormat="1" applyFont="1" applyFill="1" applyBorder="1" applyAlignment="1" applyProtection="1">
      <alignment wrapText="1" readingOrder="1"/>
      <protection locked="0"/>
    </xf>
    <xf numFmtId="4" fontId="18" fillId="7" borderId="6" xfId="0" applyNumberFormat="1" applyFont="1" applyFill="1" applyBorder="1"/>
    <xf numFmtId="43" fontId="18" fillId="7" borderId="1" xfId="1" applyFont="1" applyFill="1" applyBorder="1"/>
    <xf numFmtId="43" fontId="18" fillId="7" borderId="6" xfId="1" applyFont="1" applyFill="1" applyBorder="1"/>
    <xf numFmtId="43" fontId="18" fillId="7" borderId="3" xfId="1" applyFont="1" applyFill="1" applyBorder="1"/>
    <xf numFmtId="4" fontId="1" fillId="7" borderId="1" xfId="0" applyNumberFormat="1" applyFont="1" applyFill="1" applyBorder="1"/>
    <xf numFmtId="0" fontId="1" fillId="0" borderId="1" xfId="0" applyFont="1" applyBorder="1" applyAlignment="1">
      <alignment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1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14" fillId="5" borderId="1" xfId="0" applyFont="1" applyFill="1" applyBorder="1" applyAlignment="1" applyProtection="1">
      <alignment vertical="top" wrapText="1" readingOrder="1"/>
      <protection locked="0"/>
    </xf>
    <xf numFmtId="0" fontId="14" fillId="4" borderId="1" xfId="0" applyFont="1" applyFill="1" applyBorder="1"/>
    <xf numFmtId="0" fontId="11" fillId="5" borderId="1" xfId="0" applyFont="1" applyFill="1" applyBorder="1" applyAlignment="1" applyProtection="1">
      <alignment vertical="top" wrapText="1" readingOrder="1"/>
      <protection locked="0"/>
    </xf>
    <xf numFmtId="0" fontId="11" fillId="4" borderId="1" xfId="0" applyFont="1" applyFill="1" applyBorder="1"/>
    <xf numFmtId="0" fontId="14" fillId="21" borderId="1" xfId="0" applyFont="1" applyFill="1" applyBorder="1" applyAlignment="1" applyProtection="1">
      <alignment horizontal="center" vertical="center" wrapText="1" readingOrder="1"/>
      <protection locked="0"/>
    </xf>
    <xf numFmtId="0" fontId="14" fillId="22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 applyProtection="1">
      <alignment vertical="top" wrapText="1" readingOrder="1"/>
      <protection locked="0"/>
    </xf>
    <xf numFmtId="0" fontId="11" fillId="20" borderId="1" xfId="0" applyFont="1" applyFill="1" applyBorder="1"/>
    <xf numFmtId="0" fontId="14" fillId="5" borderId="2" xfId="0" applyFont="1" applyFill="1" applyBorder="1" applyAlignment="1" applyProtection="1">
      <alignment horizontal="left" vertical="top" wrapText="1" readingOrder="1"/>
      <protection locked="0"/>
    </xf>
    <xf numFmtId="0" fontId="14" fillId="5" borderId="3" xfId="0" applyFont="1" applyFill="1" applyBorder="1" applyAlignment="1" applyProtection="1">
      <alignment horizontal="left" vertical="top" wrapText="1" readingOrder="1"/>
      <protection locked="0"/>
    </xf>
    <xf numFmtId="0" fontId="14" fillId="5" borderId="4" xfId="0" applyFont="1" applyFill="1" applyBorder="1" applyAlignment="1" applyProtection="1">
      <alignment horizontal="left" vertical="top" wrapText="1" readingOrder="1"/>
      <protection locked="0"/>
    </xf>
    <xf numFmtId="0" fontId="11" fillId="5" borderId="2" xfId="0" applyFont="1" applyFill="1" applyBorder="1" applyAlignment="1" applyProtection="1">
      <alignment horizontal="left" vertical="top" wrapText="1" readingOrder="1"/>
      <protection locked="0"/>
    </xf>
    <xf numFmtId="0" fontId="11" fillId="5" borderId="3" xfId="0" applyFont="1" applyFill="1" applyBorder="1" applyAlignment="1" applyProtection="1">
      <alignment horizontal="left" vertical="top" wrapText="1" readingOrder="1"/>
      <protection locked="0"/>
    </xf>
    <xf numFmtId="0" fontId="11" fillId="5" borderId="4" xfId="0" applyFont="1" applyFill="1" applyBorder="1" applyAlignment="1" applyProtection="1">
      <alignment horizontal="left" vertical="top" wrapText="1" readingOrder="1"/>
      <protection locked="0"/>
    </xf>
    <xf numFmtId="0" fontId="13" fillId="5" borderId="2" xfId="0" applyFont="1" applyFill="1" applyBorder="1" applyAlignment="1" applyProtection="1">
      <alignment horizontal="left" wrapText="1" readingOrder="1"/>
      <protection locked="0"/>
    </xf>
    <xf numFmtId="0" fontId="13" fillId="5" borderId="3" xfId="0" applyFont="1" applyFill="1" applyBorder="1" applyAlignment="1" applyProtection="1">
      <alignment horizontal="left" wrapText="1" readingOrder="1"/>
      <protection locked="0"/>
    </xf>
    <xf numFmtId="0" fontId="13" fillId="5" borderId="4" xfId="0" applyFont="1" applyFill="1" applyBorder="1" applyAlignment="1" applyProtection="1">
      <alignment horizontal="left" wrapText="1" readingOrder="1"/>
      <protection locked="0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3" borderId="2" xfId="0" applyFont="1" applyFill="1" applyBorder="1" applyAlignment="1">
      <alignment horizontal="center" wrapText="1"/>
    </xf>
    <xf numFmtId="0" fontId="6" fillId="23" borderId="3" xfId="0" applyFont="1" applyFill="1" applyBorder="1" applyAlignment="1">
      <alignment horizontal="center" wrapText="1"/>
    </xf>
    <xf numFmtId="0" fontId="6" fillId="23" borderId="4" xfId="0" applyFont="1" applyFill="1" applyBorder="1" applyAlignment="1">
      <alignment horizontal="center" wrapText="1"/>
    </xf>
    <xf numFmtId="0" fontId="6" fillId="23" borderId="2" xfId="0" applyFont="1" applyFill="1" applyBorder="1" applyAlignment="1">
      <alignment horizontal="center"/>
    </xf>
    <xf numFmtId="0" fontId="6" fillId="23" borderId="3" xfId="0" applyFont="1" applyFill="1" applyBorder="1" applyAlignment="1">
      <alignment horizontal="center"/>
    </xf>
    <xf numFmtId="0" fontId="6" fillId="23" borderId="4" xfId="0" applyFont="1" applyFill="1" applyBorder="1" applyAlignment="1">
      <alignment horizontal="center"/>
    </xf>
    <xf numFmtId="0" fontId="11" fillId="5" borderId="2" xfId="0" applyFont="1" applyFill="1" applyBorder="1" applyAlignment="1" applyProtection="1">
      <alignment horizontal="left" wrapText="1" readingOrder="1"/>
      <protection locked="0"/>
    </xf>
    <xf numFmtId="0" fontId="11" fillId="5" borderId="3" xfId="0" applyFont="1" applyFill="1" applyBorder="1" applyAlignment="1" applyProtection="1">
      <alignment horizontal="left" wrapText="1" readingOrder="1"/>
      <protection locked="0"/>
    </xf>
    <xf numFmtId="0" fontId="11" fillId="5" borderId="4" xfId="0" applyFont="1" applyFill="1" applyBorder="1" applyAlignment="1" applyProtection="1">
      <alignment horizontal="left" wrapText="1" readingOrder="1"/>
      <protection locked="0"/>
    </xf>
    <xf numFmtId="0" fontId="14" fillId="15" borderId="1" xfId="0" applyFont="1" applyFill="1" applyBorder="1" applyAlignment="1" applyProtection="1">
      <alignment horizontal="left" wrapText="1" readingOrder="1"/>
      <protection locked="0"/>
    </xf>
    <xf numFmtId="0" fontId="14" fillId="16" borderId="1" xfId="0" applyFont="1" applyFill="1" applyBorder="1" applyAlignment="1">
      <alignment horizontal="left"/>
    </xf>
    <xf numFmtId="0" fontId="11" fillId="15" borderId="1" xfId="0" applyFont="1" applyFill="1" applyBorder="1" applyAlignment="1" applyProtection="1">
      <alignment horizontal="left" wrapText="1" readingOrder="1"/>
      <protection locked="0"/>
    </xf>
    <xf numFmtId="0" fontId="11" fillId="16" borderId="1" xfId="0" applyFont="1" applyFill="1" applyBorder="1" applyAlignment="1">
      <alignment horizontal="left"/>
    </xf>
    <xf numFmtId="0" fontId="11" fillId="21" borderId="1" xfId="0" applyFont="1" applyFill="1" applyBorder="1" applyAlignment="1" applyProtection="1">
      <alignment horizontal="center" vertical="center" wrapText="1" readingOrder="1"/>
      <protection locked="0"/>
    </xf>
    <xf numFmtId="0" fontId="11" fillId="22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 applyProtection="1">
      <alignment vertical="top" wrapText="1" readingOrder="1"/>
      <protection locked="0"/>
    </xf>
    <xf numFmtId="0" fontId="14" fillId="5" borderId="3" xfId="0" applyFont="1" applyFill="1" applyBorder="1" applyAlignment="1" applyProtection="1">
      <alignment vertical="top" wrapText="1" readingOrder="1"/>
      <protection locked="0"/>
    </xf>
    <xf numFmtId="0" fontId="14" fillId="5" borderId="4" xfId="0" applyFont="1" applyFill="1" applyBorder="1" applyAlignment="1" applyProtection="1">
      <alignment vertical="top" wrapText="1" readingOrder="1"/>
      <protection locked="0"/>
    </xf>
    <xf numFmtId="0" fontId="14" fillId="5" borderId="1" xfId="0" applyFont="1" applyFill="1" applyBorder="1" applyAlignment="1" applyProtection="1">
      <alignment wrapText="1" readingOrder="1"/>
      <protection locked="0"/>
    </xf>
    <xf numFmtId="0" fontId="14" fillId="4" borderId="1" xfId="0" applyFont="1" applyFill="1" applyBorder="1" applyAlignment="1"/>
    <xf numFmtId="0" fontId="14" fillId="13" borderId="1" xfId="0" applyFont="1" applyFill="1" applyBorder="1" applyAlignment="1" applyProtection="1">
      <alignment horizontal="center" vertical="center" wrapText="1" readingOrder="1"/>
      <protection locked="0"/>
    </xf>
    <xf numFmtId="0" fontId="14" fillId="14" borderId="1" xfId="0" applyFont="1" applyFill="1" applyBorder="1" applyAlignment="1">
      <alignment horizontal="center" vertical="center"/>
    </xf>
    <xf numFmtId="0" fontId="14" fillId="13" borderId="1" xfId="0" applyFont="1" applyFill="1" applyBorder="1" applyAlignment="1" applyProtection="1">
      <alignment vertical="center" wrapText="1" readingOrder="1"/>
      <protection locked="0"/>
    </xf>
    <xf numFmtId="0" fontId="14" fillId="14" borderId="1" xfId="0" applyFont="1" applyFill="1" applyBorder="1" applyAlignment="1">
      <alignment vertical="center"/>
    </xf>
    <xf numFmtId="0" fontId="11" fillId="5" borderId="2" xfId="0" applyFont="1" applyFill="1" applyBorder="1" applyAlignment="1" applyProtection="1">
      <alignment vertical="top" wrapText="1" readingOrder="1"/>
      <protection locked="0"/>
    </xf>
    <xf numFmtId="0" fontId="11" fillId="5" borderId="3" xfId="0" applyFont="1" applyFill="1" applyBorder="1" applyAlignment="1" applyProtection="1">
      <alignment vertical="top" wrapText="1" readingOrder="1"/>
      <protection locked="0"/>
    </xf>
    <xf numFmtId="0" fontId="11" fillId="5" borderId="4" xfId="0" applyFont="1" applyFill="1" applyBorder="1" applyAlignment="1" applyProtection="1">
      <alignment vertical="top" wrapText="1" readingOrder="1"/>
      <protection locked="0"/>
    </xf>
    <xf numFmtId="0" fontId="14" fillId="9" borderId="1" xfId="0" applyFont="1" applyFill="1" applyBorder="1" applyAlignment="1" applyProtection="1">
      <alignment horizontal="center" vertical="center" wrapText="1" readingOrder="1"/>
      <protection locked="0"/>
    </xf>
    <xf numFmtId="0" fontId="14" fillId="10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 applyProtection="1">
      <alignment horizontal="center" vertical="top" wrapText="1" readingOrder="1"/>
      <protection locked="0"/>
    </xf>
    <xf numFmtId="0" fontId="14" fillId="10" borderId="1" xfId="0" applyFont="1" applyFill="1" applyBorder="1" applyAlignment="1">
      <alignment horizontal="center"/>
    </xf>
    <xf numFmtId="0" fontId="11" fillId="9" borderId="1" xfId="0" applyFont="1" applyFill="1" applyBorder="1" applyAlignment="1" applyProtection="1">
      <alignment vertical="top" wrapText="1" readingOrder="1"/>
      <protection locked="0"/>
    </xf>
    <xf numFmtId="0" fontId="11" fillId="10" borderId="1" xfId="0" applyFont="1" applyFill="1" applyBorder="1"/>
    <xf numFmtId="0" fontId="11" fillId="5" borderId="1" xfId="0" applyFont="1" applyFill="1" applyBorder="1" applyAlignment="1" applyProtection="1">
      <alignment horizontal="left" vertical="top" wrapText="1" readingOrder="1"/>
      <protection locked="0"/>
    </xf>
    <xf numFmtId="0" fontId="11" fillId="4" borderId="1" xfId="0" applyFont="1" applyFill="1" applyBorder="1" applyAlignment="1">
      <alignment horizontal="left"/>
    </xf>
    <xf numFmtId="0" fontId="14" fillId="17" borderId="1" xfId="0" applyFont="1" applyFill="1" applyBorder="1" applyAlignment="1" applyProtection="1">
      <alignment horizontal="center" vertical="top" wrapText="1" readingOrder="1"/>
      <protection locked="0"/>
    </xf>
    <xf numFmtId="0" fontId="14" fillId="18" borderId="1" xfId="0" applyFont="1" applyFill="1" applyBorder="1" applyAlignment="1">
      <alignment horizontal="center"/>
    </xf>
    <xf numFmtId="0" fontId="14" fillId="17" borderId="1" xfId="0" applyFont="1" applyFill="1" applyBorder="1" applyAlignment="1" applyProtection="1">
      <alignment vertical="top" wrapText="1" readingOrder="1"/>
      <protection locked="0"/>
    </xf>
    <xf numFmtId="0" fontId="14" fillId="18" borderId="1" xfId="0" applyFont="1" applyFill="1" applyBorder="1"/>
    <xf numFmtId="0" fontId="11" fillId="17" borderId="1" xfId="0" applyFont="1" applyFill="1" applyBorder="1" applyAlignment="1" applyProtection="1">
      <alignment vertical="top" wrapText="1" readingOrder="1"/>
      <protection locked="0"/>
    </xf>
    <xf numFmtId="0" fontId="11" fillId="18" borderId="1" xfId="0" applyFont="1" applyFill="1" applyBorder="1"/>
    <xf numFmtId="0" fontId="13" fillId="0" borderId="2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>
      <alignment vertical="top" wrapText="1" readingOrder="1"/>
    </xf>
    <xf numFmtId="0" fontId="0" fillId="0" borderId="4" xfId="0" applyBorder="1" applyAlignment="1">
      <alignment vertical="top" wrapText="1" readingOrder="1"/>
    </xf>
    <xf numFmtId="0" fontId="0" fillId="8" borderId="2" xfId="0" applyFill="1" applyBorder="1" applyAlignment="1"/>
    <xf numFmtId="0" fontId="0" fillId="8" borderId="3" xfId="0" applyFill="1" applyBorder="1" applyAlignment="1"/>
    <xf numFmtId="0" fontId="0" fillId="8" borderId="4" xfId="0" applyFill="1" applyBorder="1" applyAlignment="1"/>
    <xf numFmtId="0" fontId="0" fillId="20" borderId="7" xfId="0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14" fillId="6" borderId="1" xfId="0" applyFont="1" applyFill="1" applyBorder="1" applyAlignment="1" applyProtection="1">
      <alignment vertical="top" wrapText="1" readingOrder="1"/>
      <protection locked="0"/>
    </xf>
    <xf numFmtId="0" fontId="14" fillId="7" borderId="1" xfId="0" applyFont="1" applyFill="1" applyBorder="1"/>
    <xf numFmtId="0" fontId="14" fillId="6" borderId="1" xfId="0" applyFont="1" applyFill="1" applyBorder="1" applyAlignment="1" applyProtection="1">
      <alignment horizontal="left" wrapText="1" readingOrder="1"/>
      <protection locked="0"/>
    </xf>
    <xf numFmtId="0" fontId="14" fillId="7" borderId="1" xfId="0" applyFont="1" applyFill="1" applyBorder="1" applyAlignment="1">
      <alignment horizontal="left"/>
    </xf>
    <xf numFmtId="0" fontId="14" fillId="6" borderId="1" xfId="0" applyFont="1" applyFill="1" applyBorder="1" applyAlignment="1" applyProtection="1">
      <alignment horizontal="right" wrapText="1" readingOrder="1"/>
      <protection locked="0"/>
    </xf>
    <xf numFmtId="0" fontId="14" fillId="7" borderId="1" xfId="0" applyFont="1" applyFill="1" applyBorder="1" applyAlignment="1">
      <alignment horizontal="right"/>
    </xf>
    <xf numFmtId="0" fontId="11" fillId="6" borderId="1" xfId="0" applyFont="1" applyFill="1" applyBorder="1" applyAlignment="1" applyProtection="1">
      <alignment vertical="top" wrapText="1" readingOrder="1"/>
      <protection locked="0"/>
    </xf>
    <xf numFmtId="0" fontId="11" fillId="7" borderId="1" xfId="0" applyFont="1" applyFill="1" applyBorder="1"/>
    <xf numFmtId="0" fontId="11" fillId="5" borderId="2" xfId="0" applyFont="1" applyFill="1" applyBorder="1" applyAlignment="1" applyProtection="1">
      <alignment horizontal="left" vertical="center" wrapText="1" readingOrder="1"/>
      <protection locked="0"/>
    </xf>
    <xf numFmtId="0" fontId="11" fillId="5" borderId="3" xfId="0" applyFont="1" applyFill="1" applyBorder="1" applyAlignment="1" applyProtection="1">
      <alignment horizontal="left" vertical="center" wrapText="1" readingOrder="1"/>
      <protection locked="0"/>
    </xf>
    <xf numFmtId="0" fontId="11" fillId="5" borderId="4" xfId="0" applyFont="1" applyFill="1" applyBorder="1" applyAlignment="1" applyProtection="1">
      <alignment horizontal="left" vertical="center" wrapText="1" readingOrder="1"/>
      <protection locked="0"/>
    </xf>
    <xf numFmtId="0" fontId="14" fillId="11" borderId="2" xfId="0" applyFont="1" applyFill="1" applyBorder="1" applyAlignment="1" applyProtection="1">
      <alignment horizontal="left" vertical="center" wrapText="1" readingOrder="1"/>
      <protection locked="0"/>
    </xf>
    <xf numFmtId="0" fontId="14" fillId="11" borderId="3" xfId="0" applyFont="1" applyFill="1" applyBorder="1" applyAlignment="1" applyProtection="1">
      <alignment horizontal="left" vertical="center" wrapText="1" readingOrder="1"/>
      <protection locked="0"/>
    </xf>
    <xf numFmtId="0" fontId="14" fillId="11" borderId="4" xfId="0" applyFont="1" applyFill="1" applyBorder="1" applyAlignment="1" applyProtection="1">
      <alignment horizontal="left" vertical="center" wrapText="1" readingOrder="1"/>
      <protection locked="0"/>
    </xf>
    <xf numFmtId="0" fontId="14" fillId="5" borderId="2" xfId="0" applyFont="1" applyFill="1" applyBorder="1" applyAlignment="1" applyProtection="1">
      <alignment horizontal="left" wrapText="1" readingOrder="1"/>
      <protection locked="0"/>
    </xf>
    <xf numFmtId="0" fontId="14" fillId="5" borderId="3" xfId="0" applyFont="1" applyFill="1" applyBorder="1" applyAlignment="1" applyProtection="1">
      <alignment horizontal="left" wrapText="1" readingOrder="1"/>
      <protection locked="0"/>
    </xf>
    <xf numFmtId="0" fontId="14" fillId="5" borderId="4" xfId="0" applyFont="1" applyFill="1" applyBorder="1" applyAlignment="1" applyProtection="1">
      <alignment horizontal="left" wrapText="1" readingOrder="1"/>
      <protection locked="0"/>
    </xf>
    <xf numFmtId="0" fontId="11" fillId="19" borderId="2" xfId="0" applyFont="1" applyFill="1" applyBorder="1" applyAlignment="1" applyProtection="1">
      <alignment horizontal="center" vertical="top" wrapText="1" readingOrder="1"/>
      <protection locked="0"/>
    </xf>
    <xf numFmtId="0" fontId="11" fillId="19" borderId="3" xfId="0" applyFont="1" applyFill="1" applyBorder="1" applyAlignment="1" applyProtection="1">
      <alignment horizontal="center" vertical="top" wrapText="1" readingOrder="1"/>
      <protection locked="0"/>
    </xf>
    <xf numFmtId="0" fontId="11" fillId="19" borderId="4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Alignment="1"/>
    <xf numFmtId="0" fontId="0" fillId="0" borderId="0" xfId="0" applyBorder="1" applyAlignme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5" fillId="0" borderId="0" xfId="0" applyFont="1" applyAlignment="1" applyProtection="1">
      <alignment horizontal="center" vertical="top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16" fillId="6" borderId="1" xfId="0" applyFont="1" applyFill="1" applyBorder="1" applyAlignment="1" applyProtection="1">
      <alignment vertical="top" wrapText="1" readingOrder="1"/>
      <protection locked="0"/>
    </xf>
    <xf numFmtId="0" fontId="0" fillId="7" borderId="1" xfId="0" applyFont="1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164" fontId="13" fillId="0" borderId="2" xfId="0" applyNumberFormat="1" applyFont="1" applyBorder="1" applyAlignment="1" applyProtection="1">
      <alignment vertical="center" wrapText="1" readingOrder="1"/>
      <protection locked="0"/>
    </xf>
    <xf numFmtId="164" fontId="13" fillId="0" borderId="3" xfId="0" applyNumberFormat="1" applyFont="1" applyBorder="1" applyAlignment="1" applyProtection="1">
      <alignment vertical="center" wrapText="1" readingOrder="1"/>
      <protection locked="0"/>
    </xf>
    <xf numFmtId="164" fontId="13" fillId="0" borderId="4" xfId="0" applyNumberFormat="1" applyFont="1" applyBorder="1" applyAlignment="1" applyProtection="1">
      <alignment vertical="center" wrapText="1" readingOrder="1"/>
      <protection locked="0"/>
    </xf>
    <xf numFmtId="0" fontId="14" fillId="5" borderId="2" xfId="0" applyFont="1" applyFill="1" applyBorder="1" applyAlignment="1" applyProtection="1">
      <alignment horizontal="left" vertical="center" wrapText="1" readingOrder="1"/>
      <protection locked="0"/>
    </xf>
    <xf numFmtId="0" fontId="14" fillId="5" borderId="3" xfId="0" applyFont="1" applyFill="1" applyBorder="1" applyAlignment="1" applyProtection="1">
      <alignment horizontal="left" vertical="center" wrapText="1" readingOrder="1"/>
      <protection locked="0"/>
    </xf>
    <xf numFmtId="0" fontId="14" fillId="5" borderId="4" xfId="0" applyFont="1" applyFill="1" applyBorder="1" applyAlignment="1" applyProtection="1">
      <alignment horizontal="left" vertical="center" wrapText="1" readingOrder="1"/>
      <protection locked="0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21" borderId="1" xfId="0" applyFont="1" applyFill="1" applyBorder="1" applyAlignment="1" applyProtection="1">
      <alignment vertical="center" wrapText="1" readingOrder="1"/>
      <protection locked="0"/>
    </xf>
    <xf numFmtId="0" fontId="11" fillId="22" borderId="1" xfId="0" applyFont="1" applyFill="1" applyBorder="1" applyAlignment="1">
      <alignment vertical="center"/>
    </xf>
    <xf numFmtId="0" fontId="14" fillId="15" borderId="1" xfId="0" applyFont="1" applyFill="1" applyBorder="1" applyAlignment="1" applyProtection="1">
      <alignment horizontal="center" vertical="top" wrapText="1" readingOrder="1"/>
      <protection locked="0"/>
    </xf>
    <xf numFmtId="0" fontId="14" fillId="16" borderId="1" xfId="0" applyFont="1" applyFill="1" applyBorder="1" applyAlignment="1">
      <alignment horizontal="center"/>
    </xf>
    <xf numFmtId="0" fontId="11" fillId="15" borderId="1" xfId="0" applyFont="1" applyFill="1" applyBorder="1" applyAlignment="1" applyProtection="1">
      <alignment vertical="top" wrapText="1" readingOrder="1"/>
      <protection locked="0"/>
    </xf>
    <xf numFmtId="0" fontId="11" fillId="16" borderId="1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5" borderId="9" xfId="0" applyFont="1" applyFill="1" applyBorder="1" applyAlignment="1" applyProtection="1">
      <alignment horizontal="center" vertical="top" wrapText="1" readingOrder="1"/>
      <protection locked="0"/>
    </xf>
    <xf numFmtId="0" fontId="11" fillId="5" borderId="0" xfId="0" applyFont="1" applyFill="1" applyBorder="1" applyAlignment="1" applyProtection="1">
      <alignment horizontal="center" vertical="top" wrapText="1" readingOrder="1"/>
      <protection locked="0"/>
    </xf>
    <xf numFmtId="0" fontId="11" fillId="5" borderId="10" xfId="0" applyFont="1" applyFill="1" applyBorder="1" applyAlignment="1" applyProtection="1">
      <alignment horizontal="center" vertical="top" wrapText="1" readingOrder="1"/>
      <protection locked="0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0" fontId="4" fillId="0" borderId="3" xfId="0" applyFont="1" applyBorder="1" applyAlignment="1" applyProtection="1">
      <alignment horizontal="center" vertical="center" wrapText="1" readingOrder="1"/>
      <protection locked="0"/>
    </xf>
    <xf numFmtId="0" fontId="4" fillId="0" borderId="4" xfId="0" applyFont="1" applyBorder="1" applyAlignment="1" applyProtection="1">
      <alignment horizontal="center" vertical="center" wrapText="1" readingOrder="1"/>
      <protection locked="0"/>
    </xf>
    <xf numFmtId="0" fontId="10" fillId="6" borderId="7" xfId="0" applyFont="1" applyFill="1" applyBorder="1" applyAlignment="1" applyProtection="1">
      <alignment horizontal="left" vertical="top" wrapText="1" readingOrder="1"/>
      <protection locked="0"/>
    </xf>
    <xf numFmtId="0" fontId="10" fillId="6" borderId="5" xfId="0" applyFont="1" applyFill="1" applyBorder="1" applyAlignment="1" applyProtection="1">
      <alignment horizontal="left" vertical="top" wrapText="1" readingOrder="1"/>
      <protection locked="0"/>
    </xf>
    <xf numFmtId="0" fontId="10" fillId="6" borderId="8" xfId="0" applyFont="1" applyFill="1" applyBorder="1" applyAlignment="1" applyProtection="1">
      <alignment horizontal="left" vertical="top" wrapText="1" readingOrder="1"/>
      <protection locked="0"/>
    </xf>
    <xf numFmtId="0" fontId="10" fillId="6" borderId="9" xfId="0" applyFont="1" applyFill="1" applyBorder="1" applyAlignment="1" applyProtection="1">
      <alignment horizontal="left" vertical="top" wrapText="1" readingOrder="1"/>
      <protection locked="0"/>
    </xf>
    <xf numFmtId="0" fontId="10" fillId="6" borderId="0" xfId="0" applyFont="1" applyFill="1" applyBorder="1" applyAlignment="1" applyProtection="1">
      <alignment horizontal="left" vertical="top" wrapText="1" readingOrder="1"/>
      <protection locked="0"/>
    </xf>
    <xf numFmtId="0" fontId="10" fillId="6" borderId="10" xfId="0" applyFont="1" applyFill="1" applyBorder="1" applyAlignment="1" applyProtection="1">
      <alignment horizontal="left" vertical="top" wrapText="1" readingOrder="1"/>
      <protection locked="0"/>
    </xf>
    <xf numFmtId="0" fontId="14" fillId="6" borderId="9" xfId="0" applyFont="1" applyFill="1" applyBorder="1" applyAlignment="1" applyProtection="1">
      <alignment horizontal="left" vertical="top" wrapText="1" readingOrder="1"/>
      <protection locked="0"/>
    </xf>
    <xf numFmtId="0" fontId="14" fillId="6" borderId="0" xfId="0" applyFont="1" applyFill="1" applyBorder="1" applyAlignment="1" applyProtection="1">
      <alignment horizontal="left" vertical="top" wrapText="1" readingOrder="1"/>
      <protection locked="0"/>
    </xf>
    <xf numFmtId="0" fontId="14" fillId="6" borderId="10" xfId="0" applyFont="1" applyFill="1" applyBorder="1" applyAlignment="1" applyProtection="1">
      <alignment horizontal="left" vertical="top" wrapText="1" readingOrder="1"/>
      <protection locked="0"/>
    </xf>
    <xf numFmtId="0" fontId="8" fillId="3" borderId="9" xfId="0" applyFont="1" applyFill="1" applyBorder="1" applyAlignment="1" applyProtection="1">
      <alignment horizontal="left" vertical="top" wrapText="1" readingOrder="1"/>
      <protection locked="0"/>
    </xf>
    <xf numFmtId="0" fontId="8" fillId="3" borderId="0" xfId="0" applyFont="1" applyFill="1" applyBorder="1" applyAlignment="1" applyProtection="1">
      <alignment horizontal="left" vertical="top" wrapText="1" readingOrder="1"/>
      <protection locked="0"/>
    </xf>
    <xf numFmtId="0" fontId="8" fillId="3" borderId="10" xfId="0" applyFont="1" applyFill="1" applyBorder="1" applyAlignment="1" applyProtection="1">
      <alignment horizontal="left" vertical="top" wrapText="1" readingOrder="1"/>
      <protection locked="0"/>
    </xf>
    <xf numFmtId="0" fontId="4" fillId="2" borderId="9" xfId="0" applyFont="1" applyFill="1" applyBorder="1" applyAlignment="1" applyProtection="1">
      <alignment horizontal="left" vertical="top" wrapText="1" readingOrder="1"/>
      <protection locked="0"/>
    </xf>
    <xf numFmtId="0" fontId="4" fillId="2" borderId="0" xfId="0" applyFont="1" applyFill="1" applyBorder="1" applyAlignment="1" applyProtection="1">
      <alignment horizontal="left" vertical="top" wrapText="1" readingOrder="1"/>
      <protection locked="0"/>
    </xf>
    <xf numFmtId="0" fontId="4" fillId="2" borderId="10" xfId="0" applyFont="1" applyFill="1" applyBorder="1" applyAlignment="1" applyProtection="1">
      <alignment horizontal="left" vertical="top" wrapText="1" readingOrder="1"/>
      <protection locked="0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0"/>
  <sheetViews>
    <sheetView tabSelected="1" topLeftCell="A287" workbookViewId="0">
      <selection activeCell="S292" sqref="S292"/>
    </sheetView>
  </sheetViews>
  <sheetFormatPr defaultRowHeight="15" x14ac:dyDescent="0.25"/>
  <cols>
    <col min="1" max="1" width="11.140625" customWidth="1"/>
    <col min="6" max="6" width="7.85546875" customWidth="1"/>
    <col min="7" max="7" width="8.85546875" hidden="1" customWidth="1"/>
    <col min="8" max="8" width="7.42578125" hidden="1" customWidth="1"/>
    <col min="9" max="10" width="8.85546875" hidden="1" customWidth="1"/>
    <col min="11" max="11" width="0.28515625" hidden="1" customWidth="1"/>
    <col min="12" max="12" width="8.85546875" hidden="1" customWidth="1"/>
    <col min="13" max="13" width="6" customWidth="1"/>
    <col min="14" max="14" width="0.7109375" hidden="1" customWidth="1"/>
    <col min="15" max="15" width="14" customWidth="1"/>
    <col min="16" max="16" width="14.42578125" customWidth="1"/>
    <col min="17" max="18" width="15.7109375" style="91" hidden="1" customWidth="1"/>
    <col min="19" max="19" width="14.42578125" customWidth="1"/>
  </cols>
  <sheetData>
    <row r="1" spans="1:19" ht="24.95" customHeight="1" x14ac:dyDescent="0.25">
      <c r="A1" s="195" t="s">
        <v>236</v>
      </c>
      <c r="B1" s="195"/>
      <c r="C1" s="195"/>
      <c r="D1" s="195"/>
      <c r="E1" s="195"/>
      <c r="F1" s="195"/>
    </row>
    <row r="2" spans="1:19" x14ac:dyDescent="0.25">
      <c r="A2" s="194" t="s">
        <v>267</v>
      </c>
      <c r="B2" s="194"/>
      <c r="C2" s="194"/>
      <c r="D2" s="194"/>
      <c r="E2" s="194"/>
      <c r="F2" s="194"/>
    </row>
    <row r="3" spans="1:19" ht="14.65" customHeight="1" x14ac:dyDescent="0.25">
      <c r="A3" s="194" t="s">
        <v>269</v>
      </c>
      <c r="B3" s="194"/>
      <c r="C3" s="194"/>
      <c r="D3" s="194"/>
      <c r="E3" s="194"/>
      <c r="F3" s="194"/>
    </row>
    <row r="4" spans="1:19" ht="12.75" customHeight="1" x14ac:dyDescent="0.25">
      <c r="A4" s="289" t="s">
        <v>268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</row>
    <row r="5" spans="1:19" ht="32.1" customHeight="1" x14ac:dyDescent="0.25">
      <c r="A5" s="289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</row>
    <row r="6" spans="1:19" ht="1.35" customHeight="1" x14ac:dyDescent="0.25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90"/>
      <c r="R6" s="90"/>
    </row>
    <row r="7" spans="1:19" hidden="1" x14ac:dyDescent="0.25">
      <c r="H7" s="286"/>
      <c r="I7" s="287"/>
      <c r="J7" s="287"/>
      <c r="K7" s="287"/>
    </row>
    <row r="8" spans="1:19" ht="1.35" hidden="1" customHeight="1" x14ac:dyDescent="0.25"/>
    <row r="9" spans="1:19" hidden="1" x14ac:dyDescent="0.25">
      <c r="H9" s="288"/>
      <c r="I9" s="287"/>
      <c r="J9" s="287"/>
      <c r="K9" s="287"/>
    </row>
    <row r="10" spans="1:19" hidden="1" x14ac:dyDescent="0.25"/>
    <row r="11" spans="1:19" ht="49.9" customHeight="1" x14ac:dyDescent="0.25">
      <c r="A11" s="4" t="s">
        <v>0</v>
      </c>
      <c r="B11" s="316" t="s">
        <v>1</v>
      </c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8"/>
      <c r="N11" s="13"/>
      <c r="O11" s="105" t="s">
        <v>238</v>
      </c>
      <c r="P11" s="145" t="s">
        <v>270</v>
      </c>
      <c r="Q11" s="109"/>
      <c r="R11" s="109"/>
      <c r="S11" s="190" t="s">
        <v>271</v>
      </c>
    </row>
    <row r="12" spans="1:19" ht="16.5" customHeight="1" x14ac:dyDescent="0.25">
      <c r="A12" s="331" t="s">
        <v>86</v>
      </c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3"/>
      <c r="N12" s="19"/>
      <c r="O12" s="20"/>
      <c r="P12" s="82"/>
      <c r="Q12" s="97"/>
      <c r="R12" s="97"/>
      <c r="S12" s="20"/>
    </row>
    <row r="13" spans="1:19" ht="15" customHeight="1" x14ac:dyDescent="0.25">
      <c r="A13" s="328" t="s">
        <v>261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30"/>
      <c r="N13" s="19"/>
      <c r="O13" s="62"/>
      <c r="P13" s="83"/>
      <c r="Q13" s="98"/>
      <c r="R13" s="98"/>
      <c r="S13" s="20"/>
    </row>
    <row r="14" spans="1:19" ht="23.1" customHeight="1" x14ac:dyDescent="0.25">
      <c r="A14" s="325" t="s">
        <v>237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7"/>
      <c r="N14" s="10"/>
      <c r="O14" s="186">
        <f>O15+O104+O127+O169+O202+O241+O270+O285+W285</f>
        <v>714067.09</v>
      </c>
      <c r="P14" s="187">
        <f>P15+P104+P127+P169+P202+P241+P270+P285</f>
        <v>860581.73</v>
      </c>
      <c r="Q14" s="188"/>
      <c r="R14" s="188"/>
      <c r="S14" s="182">
        <f>S15+S104+S127+S169+S202+S241+S270+S285</f>
        <v>862761.66</v>
      </c>
    </row>
    <row r="15" spans="1:19" ht="17.100000000000001" customHeight="1" x14ac:dyDescent="0.25">
      <c r="A15" s="322" t="s">
        <v>2</v>
      </c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4"/>
      <c r="N15" s="10"/>
      <c r="O15" s="72">
        <f>O16+O89</f>
        <v>36090.11</v>
      </c>
      <c r="P15" s="84">
        <v>57504.480000000003</v>
      </c>
      <c r="Q15" s="99"/>
      <c r="R15" s="99"/>
      <c r="S15" s="182">
        <v>59684.41</v>
      </c>
    </row>
    <row r="16" spans="1:19" ht="14.65" customHeight="1" x14ac:dyDescent="0.25">
      <c r="A16" s="319" t="s">
        <v>3</v>
      </c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1"/>
      <c r="N16" s="10"/>
      <c r="O16" s="184">
        <v>35290.11</v>
      </c>
      <c r="P16" s="185">
        <f>P17+P89</f>
        <v>57504.480000000003</v>
      </c>
      <c r="Q16" s="183"/>
      <c r="R16" s="183"/>
      <c r="S16" s="182">
        <f>S17+S89</f>
        <v>59684.410000000011</v>
      </c>
    </row>
    <row r="17" spans="1:19" ht="15" customHeight="1" x14ac:dyDescent="0.25">
      <c r="A17" s="45" t="s">
        <v>87</v>
      </c>
      <c r="B17" s="264" t="s">
        <v>262</v>
      </c>
      <c r="C17" s="265"/>
      <c r="D17" s="265"/>
      <c r="E17" s="265"/>
      <c r="F17" s="265"/>
      <c r="G17" s="265"/>
      <c r="H17" s="265"/>
      <c r="I17" s="265"/>
      <c r="J17" s="265"/>
      <c r="K17" s="290"/>
      <c r="L17" s="291"/>
      <c r="M17" s="291"/>
      <c r="N17" s="291"/>
      <c r="O17" s="11">
        <f>O18+O22+O26+O31+O36+O38+O41+O43+O46+O48+O50+O52+O53+O56+O59+O61+O66+O70+O75+O72</f>
        <v>35290.11</v>
      </c>
      <c r="P17" s="85">
        <f>P18+P22+P26+P31+P36+P38+P41+P43+P46+P50+P53+P56+P59+P61+P66+P70+P72+P75</f>
        <v>55904.480000000003</v>
      </c>
      <c r="Q17" s="100"/>
      <c r="R17" s="100"/>
      <c r="S17" s="189">
        <f>S18+S22+S26+S31+S36+S38+S41+S43+S46+S50+S53+S56+S59+S61+S66+S70+S72+S75</f>
        <v>58325.410000000011</v>
      </c>
    </row>
    <row r="18" spans="1:19" ht="15" customHeight="1" x14ac:dyDescent="0.25">
      <c r="A18" s="179" t="s">
        <v>88</v>
      </c>
      <c r="B18" s="196" t="s">
        <v>89</v>
      </c>
      <c r="C18" s="197"/>
      <c r="D18" s="197"/>
      <c r="E18" s="197"/>
      <c r="F18" s="197"/>
      <c r="G18" s="197"/>
      <c r="H18" s="197"/>
      <c r="I18" s="197"/>
      <c r="J18" s="197"/>
      <c r="K18" s="198"/>
      <c r="L18" s="199"/>
      <c r="M18" s="199"/>
      <c r="N18" s="199"/>
      <c r="O18" s="6">
        <f>O19+O20+O21</f>
        <v>9156.5300000000007</v>
      </c>
      <c r="P18" s="86">
        <f>P19+P20+P21</f>
        <v>2456.5300000000002</v>
      </c>
      <c r="Q18" s="101"/>
      <c r="R18" s="101"/>
      <c r="S18" s="27">
        <f>S19+S20+S21</f>
        <v>2220.02</v>
      </c>
    </row>
    <row r="19" spans="1:19" ht="15" customHeight="1" x14ac:dyDescent="0.25">
      <c r="A19" s="9">
        <v>3211</v>
      </c>
      <c r="B19" s="198" t="s">
        <v>75</v>
      </c>
      <c r="C19" s="199"/>
      <c r="D19" s="199"/>
      <c r="E19" s="199"/>
      <c r="F19" s="199"/>
      <c r="G19" s="199"/>
      <c r="H19" s="199"/>
      <c r="I19" s="199"/>
      <c r="J19" s="199"/>
      <c r="K19" s="198"/>
      <c r="L19" s="199"/>
      <c r="M19" s="199"/>
      <c r="N19" s="199"/>
      <c r="O19" s="7">
        <v>9156.5300000000007</v>
      </c>
      <c r="P19" s="87">
        <v>2456.5300000000002</v>
      </c>
      <c r="Q19" s="102"/>
      <c r="R19" s="102"/>
      <c r="S19" s="57">
        <v>2220.02</v>
      </c>
    </row>
    <row r="20" spans="1:19" ht="15" customHeight="1" x14ac:dyDescent="0.25">
      <c r="A20" s="5" t="s">
        <v>90</v>
      </c>
      <c r="B20" s="198" t="s">
        <v>91</v>
      </c>
      <c r="C20" s="199"/>
      <c r="D20" s="199"/>
      <c r="E20" s="199"/>
      <c r="F20" s="199"/>
      <c r="G20" s="199"/>
      <c r="H20" s="199"/>
      <c r="I20" s="199"/>
      <c r="J20" s="199"/>
      <c r="K20" s="198"/>
      <c r="L20" s="199"/>
      <c r="M20" s="199"/>
      <c r="N20" s="199"/>
      <c r="O20" s="7">
        <v>0</v>
      </c>
      <c r="P20" s="87">
        <v>0</v>
      </c>
      <c r="Q20" s="102"/>
      <c r="R20" s="102"/>
      <c r="S20" s="57">
        <v>0</v>
      </c>
    </row>
    <row r="21" spans="1:19" ht="15" customHeight="1" x14ac:dyDescent="0.25">
      <c r="A21" s="5" t="s">
        <v>4</v>
      </c>
      <c r="B21" s="198" t="s">
        <v>5</v>
      </c>
      <c r="C21" s="199"/>
      <c r="D21" s="199"/>
      <c r="E21" s="199"/>
      <c r="F21" s="199"/>
      <c r="G21" s="199"/>
      <c r="H21" s="199"/>
      <c r="I21" s="199"/>
      <c r="J21" s="199"/>
      <c r="K21" s="198"/>
      <c r="L21" s="199"/>
      <c r="M21" s="199"/>
      <c r="N21" s="199"/>
      <c r="O21" s="7">
        <v>0</v>
      </c>
      <c r="P21" s="87">
        <v>0</v>
      </c>
      <c r="Q21" s="102"/>
      <c r="R21" s="102"/>
      <c r="S21" s="57">
        <v>0</v>
      </c>
    </row>
    <row r="22" spans="1:19" ht="15" customHeight="1" x14ac:dyDescent="0.25">
      <c r="A22" s="179" t="s">
        <v>92</v>
      </c>
      <c r="B22" s="196" t="s">
        <v>93</v>
      </c>
      <c r="C22" s="197"/>
      <c r="D22" s="197"/>
      <c r="E22" s="197"/>
      <c r="F22" s="197"/>
      <c r="G22" s="197"/>
      <c r="H22" s="197"/>
      <c r="I22" s="197"/>
      <c r="J22" s="197"/>
      <c r="K22" s="198"/>
      <c r="L22" s="199"/>
      <c r="M22" s="199"/>
      <c r="N22" s="199"/>
      <c r="O22" s="6">
        <f>O23+O24+O25</f>
        <v>50</v>
      </c>
      <c r="P22" s="86">
        <f>P23+P24+P25</f>
        <v>850</v>
      </c>
      <c r="Q22" s="101"/>
      <c r="R22" s="101"/>
      <c r="S22" s="27">
        <f>S23+S24+S25</f>
        <v>724.46</v>
      </c>
    </row>
    <row r="23" spans="1:19" ht="15" customHeight="1" x14ac:dyDescent="0.25">
      <c r="A23" s="5" t="s">
        <v>6</v>
      </c>
      <c r="B23" s="198" t="s">
        <v>7</v>
      </c>
      <c r="C23" s="199"/>
      <c r="D23" s="199"/>
      <c r="E23" s="199"/>
      <c r="F23" s="199"/>
      <c r="G23" s="199"/>
      <c r="H23" s="199"/>
      <c r="I23" s="199"/>
      <c r="J23" s="199"/>
      <c r="K23" s="198"/>
      <c r="L23" s="199"/>
      <c r="M23" s="199"/>
      <c r="N23" s="199"/>
      <c r="O23" s="7">
        <v>50</v>
      </c>
      <c r="P23" s="87">
        <v>850</v>
      </c>
      <c r="Q23" s="102"/>
      <c r="R23" s="102"/>
      <c r="S23" s="57">
        <v>724.46</v>
      </c>
    </row>
    <row r="24" spans="1:19" x14ac:dyDescent="0.25">
      <c r="A24" s="5" t="s">
        <v>94</v>
      </c>
      <c r="B24" s="198" t="s">
        <v>9</v>
      </c>
      <c r="C24" s="199"/>
      <c r="D24" s="199"/>
      <c r="E24" s="199"/>
      <c r="F24" s="199"/>
      <c r="G24" s="199"/>
      <c r="H24" s="199"/>
      <c r="I24" s="199"/>
      <c r="J24" s="199"/>
      <c r="K24" s="198"/>
      <c r="L24" s="199"/>
      <c r="M24" s="199"/>
      <c r="N24" s="199"/>
      <c r="O24" s="7">
        <v>0</v>
      </c>
      <c r="P24" s="87">
        <v>0</v>
      </c>
      <c r="Q24" s="102"/>
      <c r="R24" s="102"/>
      <c r="S24" s="57">
        <v>0</v>
      </c>
    </row>
    <row r="25" spans="1:19" ht="15" customHeight="1" x14ac:dyDescent="0.25">
      <c r="A25" s="5" t="s">
        <v>8</v>
      </c>
      <c r="B25" s="198" t="s">
        <v>9</v>
      </c>
      <c r="C25" s="199"/>
      <c r="D25" s="199"/>
      <c r="E25" s="199"/>
      <c r="F25" s="199"/>
      <c r="G25" s="199"/>
      <c r="H25" s="199"/>
      <c r="I25" s="199"/>
      <c r="J25" s="199"/>
      <c r="K25" s="198"/>
      <c r="L25" s="199"/>
      <c r="M25" s="199"/>
      <c r="N25" s="199"/>
      <c r="O25" s="7">
        <v>0</v>
      </c>
      <c r="P25" s="87">
        <v>0</v>
      </c>
      <c r="Q25" s="102"/>
      <c r="R25" s="102"/>
      <c r="S25" s="57">
        <v>0</v>
      </c>
    </row>
    <row r="26" spans="1:19" ht="15" customHeight="1" x14ac:dyDescent="0.25">
      <c r="A26" s="179" t="s">
        <v>95</v>
      </c>
      <c r="B26" s="196" t="s">
        <v>96</v>
      </c>
      <c r="C26" s="197"/>
      <c r="D26" s="197"/>
      <c r="E26" s="197"/>
      <c r="F26" s="197"/>
      <c r="G26" s="197"/>
      <c r="H26" s="197"/>
      <c r="I26" s="197"/>
      <c r="J26" s="197"/>
      <c r="K26" s="198"/>
      <c r="L26" s="199"/>
      <c r="M26" s="199"/>
      <c r="N26" s="199"/>
      <c r="O26" s="6">
        <f>O27+O28+O29+O30</f>
        <v>1850</v>
      </c>
      <c r="P26" s="86">
        <f>P27+P28+P29+P30</f>
        <v>5600</v>
      </c>
      <c r="Q26" s="101"/>
      <c r="R26" s="101"/>
      <c r="S26" s="27">
        <f>S27+S28+S29+S30</f>
        <v>3793.5200000000004</v>
      </c>
    </row>
    <row r="27" spans="1:19" ht="15" customHeight="1" x14ac:dyDescent="0.25">
      <c r="A27" s="5" t="s">
        <v>10</v>
      </c>
      <c r="B27" s="198" t="s">
        <v>11</v>
      </c>
      <c r="C27" s="199"/>
      <c r="D27" s="199"/>
      <c r="E27" s="199"/>
      <c r="F27" s="199"/>
      <c r="G27" s="199"/>
      <c r="H27" s="199"/>
      <c r="I27" s="199"/>
      <c r="J27" s="199"/>
      <c r="K27" s="198"/>
      <c r="L27" s="199"/>
      <c r="M27" s="199"/>
      <c r="N27" s="199"/>
      <c r="O27" s="7">
        <v>400</v>
      </c>
      <c r="P27" s="87">
        <v>1200</v>
      </c>
      <c r="Q27" s="102"/>
      <c r="R27" s="102"/>
      <c r="S27" s="57">
        <v>1328.47</v>
      </c>
    </row>
    <row r="28" spans="1:19" ht="15" customHeight="1" x14ac:dyDescent="0.25">
      <c r="A28" s="5" t="s">
        <v>12</v>
      </c>
      <c r="B28" s="198" t="s">
        <v>13</v>
      </c>
      <c r="C28" s="199"/>
      <c r="D28" s="199"/>
      <c r="E28" s="199"/>
      <c r="F28" s="199"/>
      <c r="G28" s="199"/>
      <c r="H28" s="199"/>
      <c r="I28" s="199"/>
      <c r="J28" s="199"/>
      <c r="K28" s="198"/>
      <c r="L28" s="199"/>
      <c r="M28" s="199"/>
      <c r="N28" s="199"/>
      <c r="O28" s="7">
        <v>1400</v>
      </c>
      <c r="P28" s="87">
        <v>4400</v>
      </c>
      <c r="Q28" s="102"/>
      <c r="R28" s="102"/>
      <c r="S28" s="57">
        <v>2465.0500000000002</v>
      </c>
    </row>
    <row r="29" spans="1:19" x14ac:dyDescent="0.25">
      <c r="A29" s="5" t="s">
        <v>97</v>
      </c>
      <c r="B29" s="198" t="s">
        <v>98</v>
      </c>
      <c r="C29" s="199"/>
      <c r="D29" s="199"/>
      <c r="E29" s="199"/>
      <c r="F29" s="199"/>
      <c r="G29" s="199"/>
      <c r="H29" s="199"/>
      <c r="I29" s="199"/>
      <c r="J29" s="199"/>
      <c r="K29" s="198"/>
      <c r="L29" s="199"/>
      <c r="M29" s="199"/>
      <c r="N29" s="199"/>
      <c r="O29" s="7">
        <v>0</v>
      </c>
      <c r="P29" s="87">
        <v>0</v>
      </c>
      <c r="Q29" s="102"/>
      <c r="R29" s="102"/>
      <c r="S29" s="57">
        <v>0</v>
      </c>
    </row>
    <row r="30" spans="1:19" ht="15" customHeight="1" x14ac:dyDescent="0.25">
      <c r="A30" s="5" t="s">
        <v>14</v>
      </c>
      <c r="B30" s="198" t="s">
        <v>15</v>
      </c>
      <c r="C30" s="199"/>
      <c r="D30" s="199"/>
      <c r="E30" s="199"/>
      <c r="F30" s="199"/>
      <c r="G30" s="199"/>
      <c r="H30" s="199"/>
      <c r="I30" s="199"/>
      <c r="J30" s="199"/>
      <c r="K30" s="198"/>
      <c r="L30" s="199"/>
      <c r="M30" s="199"/>
      <c r="N30" s="199"/>
      <c r="O30" s="7">
        <v>50</v>
      </c>
      <c r="P30" s="87">
        <v>0</v>
      </c>
      <c r="Q30" s="102"/>
      <c r="R30" s="102"/>
      <c r="S30" s="57">
        <v>0</v>
      </c>
    </row>
    <row r="31" spans="1:19" ht="15" customHeight="1" x14ac:dyDescent="0.25">
      <c r="A31" s="179" t="s">
        <v>99</v>
      </c>
      <c r="B31" s="196" t="s">
        <v>100</v>
      </c>
      <c r="C31" s="197"/>
      <c r="D31" s="197"/>
      <c r="E31" s="197"/>
      <c r="F31" s="197"/>
      <c r="G31" s="197"/>
      <c r="H31" s="197"/>
      <c r="I31" s="197"/>
      <c r="J31" s="197"/>
      <c r="K31" s="198"/>
      <c r="L31" s="199"/>
      <c r="M31" s="199"/>
      <c r="N31" s="199"/>
      <c r="O31" s="6">
        <f>O32+O33+O34+O35</f>
        <v>15600</v>
      </c>
      <c r="P31" s="86">
        <f>P32+P33+P34+P35</f>
        <v>24235.51</v>
      </c>
      <c r="Q31" s="101"/>
      <c r="R31" s="101"/>
      <c r="S31" s="27">
        <f>S32+S33+S34+S35</f>
        <v>26382.910000000003</v>
      </c>
    </row>
    <row r="32" spans="1:19" ht="15" customHeight="1" x14ac:dyDescent="0.25">
      <c r="A32" s="5" t="s">
        <v>16</v>
      </c>
      <c r="B32" s="198" t="s">
        <v>17</v>
      </c>
      <c r="C32" s="199"/>
      <c r="D32" s="199"/>
      <c r="E32" s="199"/>
      <c r="F32" s="199"/>
      <c r="G32" s="199"/>
      <c r="H32" s="199"/>
      <c r="I32" s="199"/>
      <c r="J32" s="199"/>
      <c r="K32" s="198"/>
      <c r="L32" s="199"/>
      <c r="M32" s="199"/>
      <c r="N32" s="199"/>
      <c r="O32" s="7">
        <v>4000</v>
      </c>
      <c r="P32" s="87">
        <v>6000</v>
      </c>
      <c r="Q32" s="102"/>
      <c r="R32" s="102"/>
      <c r="S32" s="57">
        <v>6451.1</v>
      </c>
    </row>
    <row r="33" spans="1:19" ht="15" customHeight="1" x14ac:dyDescent="0.25">
      <c r="A33" s="5" t="s">
        <v>18</v>
      </c>
      <c r="B33" s="198" t="s">
        <v>19</v>
      </c>
      <c r="C33" s="199"/>
      <c r="D33" s="199"/>
      <c r="E33" s="199"/>
      <c r="F33" s="199"/>
      <c r="G33" s="199"/>
      <c r="H33" s="199"/>
      <c r="I33" s="199"/>
      <c r="J33" s="199"/>
      <c r="K33" s="198"/>
      <c r="L33" s="199"/>
      <c r="M33" s="199"/>
      <c r="N33" s="199"/>
      <c r="O33" s="7">
        <v>11500</v>
      </c>
      <c r="P33" s="87">
        <v>18105.509999999998</v>
      </c>
      <c r="Q33" s="102"/>
      <c r="R33" s="102"/>
      <c r="S33" s="57">
        <v>19839.77</v>
      </c>
    </row>
    <row r="34" spans="1:19" ht="15" customHeight="1" x14ac:dyDescent="0.25">
      <c r="A34" s="5" t="s">
        <v>20</v>
      </c>
      <c r="B34" s="198" t="s">
        <v>21</v>
      </c>
      <c r="C34" s="199"/>
      <c r="D34" s="199"/>
      <c r="E34" s="199"/>
      <c r="F34" s="199"/>
      <c r="G34" s="199"/>
      <c r="H34" s="199"/>
      <c r="I34" s="199"/>
      <c r="J34" s="199"/>
      <c r="K34" s="198"/>
      <c r="L34" s="199"/>
      <c r="M34" s="199"/>
      <c r="N34" s="199"/>
      <c r="O34" s="7">
        <v>100</v>
      </c>
      <c r="P34" s="87">
        <v>130</v>
      </c>
      <c r="Q34" s="102"/>
      <c r="R34" s="102"/>
      <c r="S34" s="57">
        <v>92.04</v>
      </c>
    </row>
    <row r="35" spans="1:19" ht="15" customHeight="1" x14ac:dyDescent="0.25">
      <c r="A35" s="5" t="s">
        <v>22</v>
      </c>
      <c r="B35" s="198" t="s">
        <v>101</v>
      </c>
      <c r="C35" s="199"/>
      <c r="D35" s="199"/>
      <c r="E35" s="199"/>
      <c r="F35" s="199"/>
      <c r="G35" s="199"/>
      <c r="H35" s="199"/>
      <c r="I35" s="199"/>
      <c r="J35" s="199"/>
      <c r="K35" s="198"/>
      <c r="L35" s="199"/>
      <c r="M35" s="199"/>
      <c r="N35" s="199"/>
      <c r="O35" s="7">
        <v>0</v>
      </c>
      <c r="P35" s="87">
        <v>0</v>
      </c>
      <c r="Q35" s="102"/>
      <c r="R35" s="102"/>
      <c r="S35" s="57">
        <v>0</v>
      </c>
    </row>
    <row r="36" spans="1:19" ht="15" customHeight="1" x14ac:dyDescent="0.25">
      <c r="A36" s="179" t="s">
        <v>102</v>
      </c>
      <c r="B36" s="196" t="s">
        <v>103</v>
      </c>
      <c r="C36" s="197"/>
      <c r="D36" s="197"/>
      <c r="E36" s="197"/>
      <c r="F36" s="197"/>
      <c r="G36" s="197"/>
      <c r="H36" s="197"/>
      <c r="I36" s="197"/>
      <c r="J36" s="197"/>
      <c r="K36" s="198"/>
      <c r="L36" s="199"/>
      <c r="M36" s="199"/>
      <c r="N36" s="199"/>
      <c r="O36" s="6">
        <f>O37</f>
        <v>400</v>
      </c>
      <c r="P36" s="86">
        <f>P37</f>
        <v>2300</v>
      </c>
      <c r="Q36" s="101"/>
      <c r="R36" s="101"/>
      <c r="S36" s="27">
        <f>S37</f>
        <v>2650</v>
      </c>
    </row>
    <row r="37" spans="1:19" ht="15" customHeight="1" x14ac:dyDescent="0.25">
      <c r="A37" s="5" t="s">
        <v>23</v>
      </c>
      <c r="B37" s="198" t="s">
        <v>103</v>
      </c>
      <c r="C37" s="199"/>
      <c r="D37" s="199"/>
      <c r="E37" s="199"/>
      <c r="F37" s="199"/>
      <c r="G37" s="199"/>
      <c r="H37" s="199"/>
      <c r="I37" s="199"/>
      <c r="J37" s="199"/>
      <c r="K37" s="198"/>
      <c r="L37" s="199"/>
      <c r="M37" s="199"/>
      <c r="N37" s="199"/>
      <c r="O37" s="7">
        <v>400</v>
      </c>
      <c r="P37" s="87">
        <v>2300</v>
      </c>
      <c r="Q37" s="102"/>
      <c r="R37" s="102"/>
      <c r="S37" s="57">
        <v>2650</v>
      </c>
    </row>
    <row r="38" spans="1:19" ht="15" customHeight="1" x14ac:dyDescent="0.25">
      <c r="A38" s="179" t="s">
        <v>104</v>
      </c>
      <c r="B38" s="196" t="s">
        <v>105</v>
      </c>
      <c r="C38" s="197"/>
      <c r="D38" s="197"/>
      <c r="E38" s="197"/>
      <c r="F38" s="197"/>
      <c r="G38" s="197"/>
      <c r="H38" s="197"/>
      <c r="I38" s="197"/>
      <c r="J38" s="197"/>
      <c r="K38" s="198"/>
      <c r="L38" s="199"/>
      <c r="M38" s="199"/>
      <c r="N38" s="199"/>
      <c r="O38" s="6">
        <f>O39+O40</f>
        <v>100</v>
      </c>
      <c r="P38" s="86">
        <f>P39+P40</f>
        <v>200</v>
      </c>
      <c r="Q38" s="101"/>
      <c r="R38" s="101"/>
      <c r="S38" s="27">
        <f>S39+S40</f>
        <v>125.21</v>
      </c>
    </row>
    <row r="39" spans="1:19" ht="15" customHeight="1" x14ac:dyDescent="0.25">
      <c r="A39" s="5" t="s">
        <v>24</v>
      </c>
      <c r="B39" s="198" t="s">
        <v>25</v>
      </c>
      <c r="C39" s="199"/>
      <c r="D39" s="199"/>
      <c r="E39" s="199"/>
      <c r="F39" s="199"/>
      <c r="G39" s="199"/>
      <c r="H39" s="199"/>
      <c r="I39" s="199"/>
      <c r="J39" s="199"/>
      <c r="K39" s="198"/>
      <c r="L39" s="199"/>
      <c r="M39" s="199"/>
      <c r="N39" s="199"/>
      <c r="O39" s="7">
        <v>100</v>
      </c>
      <c r="P39" s="87">
        <v>200</v>
      </c>
      <c r="Q39" s="102"/>
      <c r="R39" s="102"/>
      <c r="S39" s="57">
        <v>125.21</v>
      </c>
    </row>
    <row r="40" spans="1:19" ht="15" customHeight="1" x14ac:dyDescent="0.25">
      <c r="A40" s="5" t="s">
        <v>26</v>
      </c>
      <c r="B40" s="198" t="s">
        <v>27</v>
      </c>
      <c r="C40" s="199"/>
      <c r="D40" s="199"/>
      <c r="E40" s="199"/>
      <c r="F40" s="199"/>
      <c r="G40" s="199"/>
      <c r="H40" s="199"/>
      <c r="I40" s="199"/>
      <c r="J40" s="199"/>
      <c r="K40" s="198"/>
      <c r="L40" s="199"/>
      <c r="M40" s="199"/>
      <c r="N40" s="199"/>
      <c r="O40" s="7">
        <v>0</v>
      </c>
      <c r="P40" s="87">
        <v>0</v>
      </c>
      <c r="Q40" s="102"/>
      <c r="R40" s="102"/>
      <c r="S40" s="57">
        <v>0</v>
      </c>
    </row>
    <row r="41" spans="1:19" ht="15" customHeight="1" x14ac:dyDescent="0.25">
      <c r="A41" s="179" t="s">
        <v>106</v>
      </c>
      <c r="B41" s="196" t="s">
        <v>29</v>
      </c>
      <c r="C41" s="197"/>
      <c r="D41" s="197"/>
      <c r="E41" s="197"/>
      <c r="F41" s="197"/>
      <c r="G41" s="197"/>
      <c r="H41" s="197"/>
      <c r="I41" s="197"/>
      <c r="J41" s="197"/>
      <c r="K41" s="198"/>
      <c r="L41" s="199"/>
      <c r="M41" s="199"/>
      <c r="N41" s="199"/>
      <c r="O41" s="6">
        <f>O42</f>
        <v>0</v>
      </c>
      <c r="P41" s="86">
        <f>P42</f>
        <v>750</v>
      </c>
      <c r="Q41" s="101"/>
      <c r="R41" s="101"/>
      <c r="S41" s="57">
        <f>S42</f>
        <v>626.12</v>
      </c>
    </row>
    <row r="42" spans="1:19" ht="15" customHeight="1" x14ac:dyDescent="0.25">
      <c r="A42" s="5" t="s">
        <v>28</v>
      </c>
      <c r="B42" s="198" t="s">
        <v>29</v>
      </c>
      <c r="C42" s="199"/>
      <c r="D42" s="199"/>
      <c r="E42" s="199"/>
      <c r="F42" s="199"/>
      <c r="G42" s="199"/>
      <c r="H42" s="199"/>
      <c r="I42" s="199"/>
      <c r="J42" s="199"/>
      <c r="K42" s="198"/>
      <c r="L42" s="199"/>
      <c r="M42" s="199"/>
      <c r="N42" s="199"/>
      <c r="O42" s="7">
        <v>0</v>
      </c>
      <c r="P42" s="87">
        <v>750</v>
      </c>
      <c r="Q42" s="102"/>
      <c r="R42" s="102"/>
      <c r="S42" s="57">
        <v>626.12</v>
      </c>
    </row>
    <row r="43" spans="1:19" ht="15" customHeight="1" x14ac:dyDescent="0.25">
      <c r="A43" s="179" t="s">
        <v>107</v>
      </c>
      <c r="B43" s="196" t="s">
        <v>108</v>
      </c>
      <c r="C43" s="197"/>
      <c r="D43" s="197"/>
      <c r="E43" s="197"/>
      <c r="F43" s="197"/>
      <c r="G43" s="197"/>
      <c r="H43" s="197"/>
      <c r="I43" s="197"/>
      <c r="J43" s="197"/>
      <c r="K43" s="198"/>
      <c r="L43" s="199"/>
      <c r="M43" s="199"/>
      <c r="N43" s="199"/>
      <c r="O43" s="6">
        <f>O44+O45</f>
        <v>1120</v>
      </c>
      <c r="P43" s="86">
        <f>P44+P45</f>
        <v>1820</v>
      </c>
      <c r="Q43" s="101"/>
      <c r="R43" s="101"/>
      <c r="S43" s="27">
        <f>S44+S45</f>
        <v>2476.7999999999997</v>
      </c>
    </row>
    <row r="44" spans="1:19" ht="15" customHeight="1" x14ac:dyDescent="0.25">
      <c r="A44" s="5" t="s">
        <v>30</v>
      </c>
      <c r="B44" s="198" t="s">
        <v>31</v>
      </c>
      <c r="C44" s="199"/>
      <c r="D44" s="199"/>
      <c r="E44" s="199"/>
      <c r="F44" s="199"/>
      <c r="G44" s="199"/>
      <c r="H44" s="199"/>
      <c r="I44" s="199"/>
      <c r="J44" s="199"/>
      <c r="K44" s="198"/>
      <c r="L44" s="199"/>
      <c r="M44" s="199"/>
      <c r="N44" s="199"/>
      <c r="O44" s="7">
        <v>1050</v>
      </c>
      <c r="P44" s="87">
        <v>1600</v>
      </c>
      <c r="Q44" s="102"/>
      <c r="R44" s="102"/>
      <c r="S44" s="57">
        <v>2286.62</v>
      </c>
    </row>
    <row r="45" spans="1:19" ht="15" customHeight="1" x14ac:dyDescent="0.25">
      <c r="A45" s="5" t="s">
        <v>32</v>
      </c>
      <c r="B45" s="198" t="s">
        <v>33</v>
      </c>
      <c r="C45" s="199"/>
      <c r="D45" s="199"/>
      <c r="E45" s="199"/>
      <c r="F45" s="199"/>
      <c r="G45" s="199"/>
      <c r="H45" s="199"/>
      <c r="I45" s="199"/>
      <c r="J45" s="199"/>
      <c r="K45" s="198"/>
      <c r="L45" s="199"/>
      <c r="M45" s="199"/>
      <c r="N45" s="199"/>
      <c r="O45" s="7">
        <v>70</v>
      </c>
      <c r="P45" s="87">
        <v>220</v>
      </c>
      <c r="Q45" s="102"/>
      <c r="R45" s="102"/>
      <c r="S45" s="57">
        <v>190.18</v>
      </c>
    </row>
    <row r="46" spans="1:19" ht="15" customHeight="1" x14ac:dyDescent="0.25">
      <c r="A46" s="179" t="s">
        <v>109</v>
      </c>
      <c r="B46" s="196" t="s">
        <v>110</v>
      </c>
      <c r="C46" s="197"/>
      <c r="D46" s="197"/>
      <c r="E46" s="197"/>
      <c r="F46" s="197"/>
      <c r="G46" s="197"/>
      <c r="H46" s="197"/>
      <c r="I46" s="197"/>
      <c r="J46" s="197"/>
      <c r="K46" s="198"/>
      <c r="L46" s="199"/>
      <c r="M46" s="199"/>
      <c r="N46" s="199"/>
      <c r="O46" s="6">
        <f>O47</f>
        <v>150</v>
      </c>
      <c r="P46" s="86">
        <f>P47</f>
        <v>5000</v>
      </c>
      <c r="Q46" s="101"/>
      <c r="R46" s="101"/>
      <c r="S46" s="27">
        <f>S47+S48+S49</f>
        <v>4911.05</v>
      </c>
    </row>
    <row r="47" spans="1:19" ht="15" customHeight="1" x14ac:dyDescent="0.25">
      <c r="A47" s="5" t="s">
        <v>34</v>
      </c>
      <c r="B47" s="198" t="s">
        <v>110</v>
      </c>
      <c r="C47" s="199"/>
      <c r="D47" s="199"/>
      <c r="E47" s="199"/>
      <c r="F47" s="199"/>
      <c r="G47" s="199"/>
      <c r="H47" s="199"/>
      <c r="I47" s="199"/>
      <c r="J47" s="199"/>
      <c r="K47" s="198"/>
      <c r="L47" s="199"/>
      <c r="M47" s="199"/>
      <c r="N47" s="199"/>
      <c r="O47" s="7">
        <v>150</v>
      </c>
      <c r="P47" s="87">
        <v>5000</v>
      </c>
      <c r="Q47" s="102"/>
      <c r="R47" s="102"/>
      <c r="S47" s="57">
        <v>4911.05</v>
      </c>
    </row>
    <row r="48" spans="1:19" ht="15" customHeight="1" x14ac:dyDescent="0.25">
      <c r="A48" s="5" t="s">
        <v>111</v>
      </c>
      <c r="B48" s="196" t="s">
        <v>112</v>
      </c>
      <c r="C48" s="197"/>
      <c r="D48" s="197"/>
      <c r="E48" s="197"/>
      <c r="F48" s="197"/>
      <c r="G48" s="197"/>
      <c r="H48" s="197"/>
      <c r="I48" s="197"/>
      <c r="J48" s="197"/>
      <c r="K48" s="198"/>
      <c r="L48" s="199"/>
      <c r="M48" s="199"/>
      <c r="N48" s="199"/>
      <c r="O48" s="6">
        <f>O49</f>
        <v>0</v>
      </c>
      <c r="P48" s="86">
        <f>P49</f>
        <v>0</v>
      </c>
      <c r="Q48" s="101"/>
      <c r="R48" s="101"/>
      <c r="S48" s="57">
        <v>0</v>
      </c>
    </row>
    <row r="49" spans="1:19" ht="15" customHeight="1" x14ac:dyDescent="0.25">
      <c r="A49" s="5" t="s">
        <v>35</v>
      </c>
      <c r="B49" s="198" t="s">
        <v>112</v>
      </c>
      <c r="C49" s="199"/>
      <c r="D49" s="199"/>
      <c r="E49" s="199"/>
      <c r="F49" s="199"/>
      <c r="G49" s="199"/>
      <c r="H49" s="199"/>
      <c r="I49" s="199"/>
      <c r="J49" s="199"/>
      <c r="K49" s="198"/>
      <c r="L49" s="199"/>
      <c r="M49" s="199"/>
      <c r="N49" s="199"/>
      <c r="O49" s="7">
        <v>0</v>
      </c>
      <c r="P49" s="87">
        <v>0</v>
      </c>
      <c r="Q49" s="102"/>
      <c r="R49" s="102"/>
      <c r="S49" s="57">
        <v>0</v>
      </c>
    </row>
    <row r="50" spans="1:19" ht="15" customHeight="1" x14ac:dyDescent="0.25">
      <c r="A50" s="179" t="s">
        <v>113</v>
      </c>
      <c r="B50" s="196" t="s">
        <v>78</v>
      </c>
      <c r="C50" s="197"/>
      <c r="D50" s="197"/>
      <c r="E50" s="197"/>
      <c r="F50" s="197"/>
      <c r="G50" s="197"/>
      <c r="H50" s="197"/>
      <c r="I50" s="197"/>
      <c r="J50" s="197"/>
      <c r="K50" s="198"/>
      <c r="L50" s="199"/>
      <c r="M50" s="199"/>
      <c r="N50" s="199"/>
      <c r="O50" s="6">
        <f>O51</f>
        <v>3000</v>
      </c>
      <c r="P50" s="86">
        <f>P51</f>
        <v>4500</v>
      </c>
      <c r="Q50" s="101"/>
      <c r="R50" s="101"/>
      <c r="S50" s="27">
        <f>S51</f>
        <v>4671.13</v>
      </c>
    </row>
    <row r="51" spans="1:19" ht="15" customHeight="1" x14ac:dyDescent="0.25">
      <c r="A51" s="5" t="s">
        <v>36</v>
      </c>
      <c r="B51" s="198" t="s">
        <v>78</v>
      </c>
      <c r="C51" s="199"/>
      <c r="D51" s="199"/>
      <c r="E51" s="199"/>
      <c r="F51" s="199"/>
      <c r="G51" s="199"/>
      <c r="H51" s="199"/>
      <c r="I51" s="199"/>
      <c r="J51" s="199"/>
      <c r="K51" s="198"/>
      <c r="L51" s="199"/>
      <c r="M51" s="199"/>
      <c r="N51" s="199"/>
      <c r="O51" s="7">
        <v>3000</v>
      </c>
      <c r="P51" s="87">
        <v>4500</v>
      </c>
      <c r="Q51" s="102"/>
      <c r="R51" s="102"/>
      <c r="S51" s="57">
        <v>4671.13</v>
      </c>
    </row>
    <row r="52" spans="1:19" ht="15" customHeight="1" x14ac:dyDescent="0.25">
      <c r="A52" s="179" t="s">
        <v>114</v>
      </c>
      <c r="B52" s="196" t="s">
        <v>115</v>
      </c>
      <c r="C52" s="197"/>
      <c r="D52" s="197"/>
      <c r="E52" s="197"/>
      <c r="F52" s="197"/>
      <c r="G52" s="197"/>
      <c r="H52" s="197"/>
      <c r="I52" s="197"/>
      <c r="J52" s="197"/>
      <c r="K52" s="196"/>
      <c r="L52" s="197"/>
      <c r="M52" s="197"/>
      <c r="N52" s="197"/>
      <c r="O52" s="6">
        <v>100</v>
      </c>
      <c r="P52" s="86">
        <v>0</v>
      </c>
      <c r="Q52" s="101"/>
      <c r="R52" s="101"/>
      <c r="S52" s="57">
        <v>0</v>
      </c>
    </row>
    <row r="53" spans="1:19" ht="15" customHeight="1" x14ac:dyDescent="0.25">
      <c r="A53" s="179" t="s">
        <v>116</v>
      </c>
      <c r="B53" s="196" t="s">
        <v>117</v>
      </c>
      <c r="C53" s="197"/>
      <c r="D53" s="197"/>
      <c r="E53" s="197"/>
      <c r="F53" s="197"/>
      <c r="G53" s="197"/>
      <c r="H53" s="197"/>
      <c r="I53" s="197"/>
      <c r="J53" s="197"/>
      <c r="K53" s="198"/>
      <c r="L53" s="199"/>
      <c r="M53" s="199"/>
      <c r="N53" s="199"/>
      <c r="O53" s="6">
        <f>O54+O55</f>
        <v>1000</v>
      </c>
      <c r="P53" s="86">
        <f>P54+P55</f>
        <v>1434.89</v>
      </c>
      <c r="Q53" s="101"/>
      <c r="R53" s="101"/>
      <c r="S53" s="27">
        <f>S54+S55</f>
        <v>1395.97</v>
      </c>
    </row>
    <row r="54" spans="1:19" ht="15" customHeight="1" x14ac:dyDescent="0.25">
      <c r="A54" s="5" t="s">
        <v>38</v>
      </c>
      <c r="B54" s="198" t="s">
        <v>39</v>
      </c>
      <c r="C54" s="199"/>
      <c r="D54" s="199"/>
      <c r="E54" s="199"/>
      <c r="F54" s="199"/>
      <c r="G54" s="199"/>
      <c r="H54" s="199"/>
      <c r="I54" s="199"/>
      <c r="J54" s="199"/>
      <c r="K54" s="198"/>
      <c r="L54" s="199"/>
      <c r="M54" s="199"/>
      <c r="N54" s="199"/>
      <c r="O54" s="7">
        <v>1000</v>
      </c>
      <c r="P54" s="87">
        <v>1114.8900000000001</v>
      </c>
      <c r="Q54" s="102"/>
      <c r="R54" s="102"/>
      <c r="S54" s="57">
        <v>1136.79</v>
      </c>
    </row>
    <row r="55" spans="1:19" ht="15" customHeight="1" x14ac:dyDescent="0.25">
      <c r="A55" s="5" t="s">
        <v>40</v>
      </c>
      <c r="B55" s="198" t="s">
        <v>118</v>
      </c>
      <c r="C55" s="199"/>
      <c r="D55" s="199"/>
      <c r="E55" s="199"/>
      <c r="F55" s="199"/>
      <c r="G55" s="199"/>
      <c r="H55" s="199"/>
      <c r="I55" s="199"/>
      <c r="J55" s="199"/>
      <c r="K55" s="198"/>
      <c r="L55" s="199"/>
      <c r="M55" s="199"/>
      <c r="N55" s="199"/>
      <c r="O55" s="7">
        <v>0</v>
      </c>
      <c r="P55" s="87">
        <v>320</v>
      </c>
      <c r="Q55" s="102"/>
      <c r="R55" s="102"/>
      <c r="S55" s="57">
        <v>259.18</v>
      </c>
    </row>
    <row r="56" spans="1:19" ht="15" customHeight="1" x14ac:dyDescent="0.25">
      <c r="A56" s="179" t="s">
        <v>119</v>
      </c>
      <c r="B56" s="196" t="s">
        <v>120</v>
      </c>
      <c r="C56" s="197"/>
      <c r="D56" s="197"/>
      <c r="E56" s="197"/>
      <c r="F56" s="197"/>
      <c r="G56" s="197"/>
      <c r="H56" s="197"/>
      <c r="I56" s="197"/>
      <c r="J56" s="197"/>
      <c r="K56" s="198"/>
      <c r="L56" s="199"/>
      <c r="M56" s="199"/>
      <c r="N56" s="199"/>
      <c r="O56" s="6">
        <f>O57+O58</f>
        <v>0</v>
      </c>
      <c r="P56" s="86">
        <f>P57+P58</f>
        <v>300</v>
      </c>
      <c r="Q56" s="101"/>
      <c r="R56" s="101"/>
      <c r="S56" s="27">
        <f>S57+S58</f>
        <v>282</v>
      </c>
    </row>
    <row r="57" spans="1:19" ht="15" customHeight="1" x14ac:dyDescent="0.25">
      <c r="A57" s="5" t="s">
        <v>41</v>
      </c>
      <c r="B57" s="198" t="s">
        <v>42</v>
      </c>
      <c r="C57" s="199"/>
      <c r="D57" s="199"/>
      <c r="E57" s="199"/>
      <c r="F57" s="199"/>
      <c r="G57" s="199"/>
      <c r="H57" s="199"/>
      <c r="I57" s="199"/>
      <c r="J57" s="199"/>
      <c r="K57" s="198"/>
      <c r="L57" s="199"/>
      <c r="M57" s="199"/>
      <c r="N57" s="199"/>
      <c r="O57" s="7">
        <v>0</v>
      </c>
      <c r="P57" s="87">
        <v>0</v>
      </c>
      <c r="Q57" s="102"/>
      <c r="R57" s="102"/>
      <c r="S57" s="57">
        <v>0</v>
      </c>
    </row>
    <row r="58" spans="1:19" ht="15" customHeight="1" x14ac:dyDescent="0.25">
      <c r="A58" s="5" t="s">
        <v>43</v>
      </c>
      <c r="B58" s="198" t="s">
        <v>44</v>
      </c>
      <c r="C58" s="199"/>
      <c r="D58" s="199"/>
      <c r="E58" s="199"/>
      <c r="F58" s="199"/>
      <c r="G58" s="199"/>
      <c r="H58" s="199"/>
      <c r="I58" s="199"/>
      <c r="J58" s="199"/>
      <c r="K58" s="198"/>
      <c r="L58" s="199"/>
      <c r="M58" s="199"/>
      <c r="N58" s="199"/>
      <c r="O58" s="7">
        <v>0</v>
      </c>
      <c r="P58" s="87">
        <v>300</v>
      </c>
      <c r="Q58" s="102"/>
      <c r="R58" s="102"/>
      <c r="S58" s="57">
        <v>282</v>
      </c>
    </row>
    <row r="59" spans="1:19" ht="15" customHeight="1" x14ac:dyDescent="0.25">
      <c r="A59" s="179" t="s">
        <v>121</v>
      </c>
      <c r="B59" s="196" t="s">
        <v>122</v>
      </c>
      <c r="C59" s="197"/>
      <c r="D59" s="197"/>
      <c r="E59" s="197"/>
      <c r="F59" s="197"/>
      <c r="G59" s="197"/>
      <c r="H59" s="197"/>
      <c r="I59" s="197"/>
      <c r="J59" s="197"/>
      <c r="K59" s="198"/>
      <c r="L59" s="199"/>
      <c r="M59" s="199"/>
      <c r="N59" s="199"/>
      <c r="O59" s="6">
        <f>O60</f>
        <v>800</v>
      </c>
      <c r="P59" s="86">
        <f>P60</f>
        <v>2600</v>
      </c>
      <c r="Q59" s="101"/>
      <c r="R59" s="101"/>
      <c r="S59" s="27">
        <f>S60</f>
        <v>3134.95</v>
      </c>
    </row>
    <row r="60" spans="1:19" ht="15" customHeight="1" x14ac:dyDescent="0.25">
      <c r="A60" s="5" t="s">
        <v>45</v>
      </c>
      <c r="B60" s="198" t="s">
        <v>122</v>
      </c>
      <c r="C60" s="199"/>
      <c r="D60" s="199"/>
      <c r="E60" s="199"/>
      <c r="F60" s="199"/>
      <c r="G60" s="199"/>
      <c r="H60" s="199"/>
      <c r="I60" s="199"/>
      <c r="J60" s="199"/>
      <c r="K60" s="198"/>
      <c r="L60" s="199"/>
      <c r="M60" s="199"/>
      <c r="N60" s="199"/>
      <c r="O60" s="7">
        <v>800</v>
      </c>
      <c r="P60" s="87">
        <v>2600</v>
      </c>
      <c r="Q60" s="102"/>
      <c r="R60" s="102"/>
      <c r="S60" s="57">
        <v>3134.95</v>
      </c>
    </row>
    <row r="61" spans="1:19" ht="15" customHeight="1" x14ac:dyDescent="0.25">
      <c r="A61" s="179" t="s">
        <v>123</v>
      </c>
      <c r="B61" s="196" t="s">
        <v>124</v>
      </c>
      <c r="C61" s="197"/>
      <c r="D61" s="197"/>
      <c r="E61" s="197"/>
      <c r="F61" s="197"/>
      <c r="G61" s="197"/>
      <c r="H61" s="197"/>
      <c r="I61" s="197"/>
      <c r="J61" s="197"/>
      <c r="K61" s="198"/>
      <c r="L61" s="199"/>
      <c r="M61" s="199"/>
      <c r="N61" s="199"/>
      <c r="O61" s="6">
        <f>O62+O63+O64+O65</f>
        <v>6</v>
      </c>
      <c r="P61" s="86">
        <f>P62+P63+P64+P65</f>
        <v>226.4</v>
      </c>
      <c r="Q61" s="101"/>
      <c r="R61" s="101"/>
      <c r="S61" s="27">
        <f>S62+S63+S64+S65</f>
        <v>214.4</v>
      </c>
    </row>
    <row r="62" spans="1:19" ht="15" customHeight="1" x14ac:dyDescent="0.25">
      <c r="A62" s="5" t="s">
        <v>46</v>
      </c>
      <c r="B62" s="198" t="s">
        <v>125</v>
      </c>
      <c r="C62" s="199"/>
      <c r="D62" s="199"/>
      <c r="E62" s="199"/>
      <c r="F62" s="199"/>
      <c r="G62" s="199"/>
      <c r="H62" s="199"/>
      <c r="I62" s="199"/>
      <c r="J62" s="199"/>
      <c r="K62" s="198"/>
      <c r="L62" s="199"/>
      <c r="M62" s="199"/>
      <c r="N62" s="199"/>
      <c r="O62" s="7">
        <v>0</v>
      </c>
      <c r="P62" s="87">
        <v>214.4</v>
      </c>
      <c r="Q62" s="102"/>
      <c r="R62" s="102"/>
      <c r="S62" s="57">
        <v>214.4</v>
      </c>
    </row>
    <row r="63" spans="1:19" x14ac:dyDescent="0.25">
      <c r="A63" s="5" t="s">
        <v>47</v>
      </c>
      <c r="B63" s="198" t="s">
        <v>48</v>
      </c>
      <c r="C63" s="199"/>
      <c r="D63" s="199"/>
      <c r="E63" s="199"/>
      <c r="F63" s="199"/>
      <c r="G63" s="199"/>
      <c r="H63" s="199"/>
      <c r="I63" s="199"/>
      <c r="J63" s="199"/>
      <c r="K63" s="198"/>
      <c r="L63" s="199"/>
      <c r="M63" s="199"/>
      <c r="N63" s="199"/>
      <c r="O63" s="7">
        <v>6</v>
      </c>
      <c r="P63" s="87">
        <v>12</v>
      </c>
      <c r="Q63" s="102"/>
      <c r="R63" s="102"/>
      <c r="S63" s="57">
        <v>0</v>
      </c>
    </row>
    <row r="64" spans="1:19" ht="15" customHeight="1" x14ac:dyDescent="0.25">
      <c r="A64" s="5" t="s">
        <v>126</v>
      </c>
      <c r="B64" s="198" t="s">
        <v>127</v>
      </c>
      <c r="C64" s="199"/>
      <c r="D64" s="199"/>
      <c r="E64" s="199"/>
      <c r="F64" s="199"/>
      <c r="G64" s="199"/>
      <c r="H64" s="199"/>
      <c r="I64" s="199"/>
      <c r="J64" s="199"/>
      <c r="K64" s="198"/>
      <c r="L64" s="199"/>
      <c r="M64" s="199"/>
      <c r="N64" s="199"/>
      <c r="O64" s="7">
        <v>0</v>
      </c>
      <c r="P64" s="87">
        <v>0</v>
      </c>
      <c r="Q64" s="102"/>
      <c r="R64" s="102"/>
      <c r="S64" s="57">
        <v>0</v>
      </c>
    </row>
    <row r="65" spans="1:19" ht="15" customHeight="1" x14ac:dyDescent="0.25">
      <c r="A65" s="5" t="s">
        <v>49</v>
      </c>
      <c r="B65" s="198" t="s">
        <v>128</v>
      </c>
      <c r="C65" s="199"/>
      <c r="D65" s="199"/>
      <c r="E65" s="199"/>
      <c r="F65" s="199"/>
      <c r="G65" s="199"/>
      <c r="H65" s="199"/>
      <c r="I65" s="199"/>
      <c r="J65" s="199"/>
      <c r="K65" s="198"/>
      <c r="L65" s="199"/>
      <c r="M65" s="199"/>
      <c r="N65" s="199"/>
      <c r="O65" s="7">
        <v>0</v>
      </c>
      <c r="P65" s="87">
        <v>0</v>
      </c>
      <c r="Q65" s="102"/>
      <c r="R65" s="102"/>
      <c r="S65" s="57">
        <v>0</v>
      </c>
    </row>
    <row r="66" spans="1:19" ht="15" customHeight="1" x14ac:dyDescent="0.25">
      <c r="A66" s="179" t="s">
        <v>129</v>
      </c>
      <c r="B66" s="196" t="s">
        <v>130</v>
      </c>
      <c r="C66" s="197"/>
      <c r="D66" s="197"/>
      <c r="E66" s="197"/>
      <c r="F66" s="197"/>
      <c r="G66" s="197"/>
      <c r="H66" s="197"/>
      <c r="I66" s="197"/>
      <c r="J66" s="197"/>
      <c r="K66" s="198"/>
      <c r="L66" s="199"/>
      <c r="M66" s="199"/>
      <c r="N66" s="199"/>
      <c r="O66" s="6">
        <f>O67+O68+O69</f>
        <v>1100</v>
      </c>
      <c r="P66" s="86">
        <f>P67+P68+P69</f>
        <v>1960</v>
      </c>
      <c r="Q66" s="101"/>
      <c r="R66" s="101"/>
      <c r="S66" s="27">
        <f>S67+S68+S69</f>
        <v>2505.48</v>
      </c>
    </row>
    <row r="67" spans="1:19" ht="15" customHeight="1" x14ac:dyDescent="0.25">
      <c r="A67" s="5" t="s">
        <v>50</v>
      </c>
      <c r="B67" s="198" t="s">
        <v>51</v>
      </c>
      <c r="C67" s="199"/>
      <c r="D67" s="199"/>
      <c r="E67" s="199"/>
      <c r="F67" s="199"/>
      <c r="G67" s="199"/>
      <c r="H67" s="199"/>
      <c r="I67" s="199"/>
      <c r="J67" s="199"/>
      <c r="K67" s="198"/>
      <c r="L67" s="199"/>
      <c r="M67" s="199"/>
      <c r="N67" s="199"/>
      <c r="O67" s="7">
        <v>900</v>
      </c>
      <c r="P67" s="87">
        <v>1560</v>
      </c>
      <c r="Q67" s="102"/>
      <c r="R67" s="102"/>
      <c r="S67" s="57">
        <v>2050</v>
      </c>
    </row>
    <row r="68" spans="1:19" ht="15" customHeight="1" x14ac:dyDescent="0.25">
      <c r="A68" s="5" t="s">
        <v>52</v>
      </c>
      <c r="B68" s="198" t="s">
        <v>53</v>
      </c>
      <c r="C68" s="199"/>
      <c r="D68" s="199"/>
      <c r="E68" s="199"/>
      <c r="F68" s="199"/>
      <c r="G68" s="199"/>
      <c r="H68" s="199"/>
      <c r="I68" s="199"/>
      <c r="J68" s="199"/>
      <c r="K68" s="198"/>
      <c r="L68" s="199"/>
      <c r="M68" s="199"/>
      <c r="N68" s="199"/>
      <c r="O68" s="7">
        <v>200</v>
      </c>
      <c r="P68" s="87">
        <v>400</v>
      </c>
      <c r="Q68" s="102"/>
      <c r="R68" s="102"/>
      <c r="S68" s="57">
        <v>455.48</v>
      </c>
    </row>
    <row r="69" spans="1:19" x14ac:dyDescent="0.25">
      <c r="A69" s="5" t="s">
        <v>54</v>
      </c>
      <c r="B69" s="198" t="s">
        <v>55</v>
      </c>
      <c r="C69" s="199"/>
      <c r="D69" s="199"/>
      <c r="E69" s="199"/>
      <c r="F69" s="199"/>
      <c r="G69" s="199"/>
      <c r="H69" s="199"/>
      <c r="I69" s="199"/>
      <c r="J69" s="199"/>
      <c r="K69" s="198"/>
      <c r="L69" s="199"/>
      <c r="M69" s="199"/>
      <c r="N69" s="199"/>
      <c r="O69" s="7">
        <v>0</v>
      </c>
      <c r="P69" s="87">
        <v>0</v>
      </c>
      <c r="Q69" s="102"/>
      <c r="R69" s="102"/>
      <c r="S69" s="57">
        <v>0</v>
      </c>
    </row>
    <row r="70" spans="1:19" x14ac:dyDescent="0.25">
      <c r="A70" s="179" t="s">
        <v>132</v>
      </c>
      <c r="B70" s="196" t="s">
        <v>133</v>
      </c>
      <c r="C70" s="197"/>
      <c r="D70" s="197"/>
      <c r="E70" s="197"/>
      <c r="F70" s="197"/>
      <c r="G70" s="197"/>
      <c r="H70" s="197"/>
      <c r="I70" s="197"/>
      <c r="J70" s="197"/>
      <c r="K70" s="198"/>
      <c r="L70" s="199"/>
      <c r="M70" s="199"/>
      <c r="N70" s="199"/>
      <c r="O70" s="6">
        <f>O71</f>
        <v>400</v>
      </c>
      <c r="P70" s="86">
        <f>P71</f>
        <v>700</v>
      </c>
      <c r="Q70" s="101"/>
      <c r="R70" s="101"/>
      <c r="S70" s="27">
        <f>S71</f>
        <v>970</v>
      </c>
    </row>
    <row r="71" spans="1:19" x14ac:dyDescent="0.25">
      <c r="A71" s="5" t="s">
        <v>56</v>
      </c>
      <c r="B71" s="198" t="s">
        <v>57</v>
      </c>
      <c r="C71" s="199"/>
      <c r="D71" s="199"/>
      <c r="E71" s="199"/>
      <c r="F71" s="199"/>
      <c r="G71" s="199"/>
      <c r="H71" s="199"/>
      <c r="I71" s="199"/>
      <c r="J71" s="199"/>
      <c r="K71" s="198"/>
      <c r="L71" s="199"/>
      <c r="M71" s="199"/>
      <c r="N71" s="199"/>
      <c r="O71" s="7">
        <v>400</v>
      </c>
      <c r="P71" s="87">
        <v>700</v>
      </c>
      <c r="Q71" s="102"/>
      <c r="R71" s="102"/>
      <c r="S71" s="57">
        <v>970</v>
      </c>
    </row>
    <row r="72" spans="1:19" x14ac:dyDescent="0.25">
      <c r="A72" s="179" t="s">
        <v>134</v>
      </c>
      <c r="B72" s="196" t="s">
        <v>135</v>
      </c>
      <c r="C72" s="197"/>
      <c r="D72" s="197"/>
      <c r="E72" s="197"/>
      <c r="F72" s="197"/>
      <c r="G72" s="197"/>
      <c r="H72" s="197"/>
      <c r="I72" s="197"/>
      <c r="J72" s="197"/>
      <c r="K72" s="198"/>
      <c r="L72" s="199"/>
      <c r="M72" s="199"/>
      <c r="N72" s="199"/>
      <c r="O72" s="6">
        <f>O73+O74</f>
        <v>50</v>
      </c>
      <c r="P72" s="86">
        <f>P73+P74</f>
        <v>343.57</v>
      </c>
      <c r="Q72" s="101"/>
      <c r="R72" s="101"/>
      <c r="S72" s="27">
        <f>S73+S74</f>
        <v>425</v>
      </c>
    </row>
    <row r="73" spans="1:19" x14ac:dyDescent="0.25">
      <c r="A73" s="5" t="s">
        <v>58</v>
      </c>
      <c r="B73" s="198" t="s">
        <v>136</v>
      </c>
      <c r="C73" s="199"/>
      <c r="D73" s="199"/>
      <c r="E73" s="199"/>
      <c r="F73" s="199"/>
      <c r="G73" s="199"/>
      <c r="H73" s="199"/>
      <c r="I73" s="199"/>
      <c r="J73" s="199"/>
      <c r="K73" s="198"/>
      <c r="L73" s="199"/>
      <c r="M73" s="199"/>
      <c r="N73" s="199"/>
      <c r="O73" s="7">
        <v>0</v>
      </c>
      <c r="P73" s="87">
        <v>93.57</v>
      </c>
      <c r="Q73" s="102"/>
      <c r="R73" s="102"/>
      <c r="S73" s="57">
        <v>215</v>
      </c>
    </row>
    <row r="74" spans="1:19" ht="15" customHeight="1" x14ac:dyDescent="0.25">
      <c r="A74" s="5" t="s">
        <v>59</v>
      </c>
      <c r="B74" s="198" t="s">
        <v>60</v>
      </c>
      <c r="C74" s="199"/>
      <c r="D74" s="199"/>
      <c r="E74" s="199"/>
      <c r="F74" s="199"/>
      <c r="G74" s="199"/>
      <c r="H74" s="199"/>
      <c r="I74" s="199"/>
      <c r="J74" s="199"/>
      <c r="K74" s="198"/>
      <c r="L74" s="199"/>
      <c r="M74" s="199"/>
      <c r="N74" s="199"/>
      <c r="O74" s="7">
        <v>50</v>
      </c>
      <c r="P74" s="87">
        <v>250</v>
      </c>
      <c r="Q74" s="102"/>
      <c r="R74" s="102"/>
      <c r="S74" s="57">
        <v>210</v>
      </c>
    </row>
    <row r="75" spans="1:19" ht="15" customHeight="1" x14ac:dyDescent="0.25">
      <c r="A75" s="179" t="s">
        <v>138</v>
      </c>
      <c r="B75" s="196" t="s">
        <v>139</v>
      </c>
      <c r="C75" s="197"/>
      <c r="D75" s="197"/>
      <c r="E75" s="197"/>
      <c r="F75" s="197"/>
      <c r="G75" s="197"/>
      <c r="H75" s="197"/>
      <c r="I75" s="197"/>
      <c r="J75" s="197"/>
      <c r="K75" s="198"/>
      <c r="L75" s="199"/>
      <c r="M75" s="199"/>
      <c r="N75" s="199"/>
      <c r="O75" s="6">
        <f>O76+O77+O78+O79+O80</f>
        <v>407.58</v>
      </c>
      <c r="P75" s="86">
        <f>P76+P77+P78+P79+P80</f>
        <v>627.58000000000004</v>
      </c>
      <c r="Q75" s="101"/>
      <c r="R75" s="101"/>
      <c r="S75" s="27">
        <f>S76+S77</f>
        <v>816.39</v>
      </c>
    </row>
    <row r="76" spans="1:19" ht="15" customHeight="1" x14ac:dyDescent="0.25">
      <c r="A76" s="5" t="s">
        <v>61</v>
      </c>
      <c r="B76" s="198" t="s">
        <v>62</v>
      </c>
      <c r="C76" s="199"/>
      <c r="D76" s="199"/>
      <c r="E76" s="199"/>
      <c r="F76" s="199"/>
      <c r="G76" s="199"/>
      <c r="H76" s="199"/>
      <c r="I76" s="199"/>
      <c r="J76" s="199"/>
      <c r="K76" s="198"/>
      <c r="L76" s="199"/>
      <c r="M76" s="199"/>
      <c r="N76" s="199"/>
      <c r="O76" s="7">
        <v>397.58</v>
      </c>
      <c r="P76" s="87">
        <v>597.58000000000004</v>
      </c>
      <c r="Q76" s="102"/>
      <c r="R76" s="102"/>
      <c r="S76" s="57">
        <v>802.14</v>
      </c>
    </row>
    <row r="77" spans="1:19" x14ac:dyDescent="0.25">
      <c r="A77" s="5" t="s">
        <v>140</v>
      </c>
      <c r="B77" s="198" t="s">
        <v>64</v>
      </c>
      <c r="C77" s="199"/>
      <c r="D77" s="199"/>
      <c r="E77" s="199"/>
      <c r="F77" s="199"/>
      <c r="G77" s="199"/>
      <c r="H77" s="199"/>
      <c r="I77" s="199"/>
      <c r="J77" s="199"/>
      <c r="K77" s="198"/>
      <c r="L77" s="199"/>
      <c r="M77" s="199"/>
      <c r="N77" s="199"/>
      <c r="O77" s="7">
        <v>0</v>
      </c>
      <c r="P77" s="87">
        <v>0</v>
      </c>
      <c r="Q77" s="102"/>
      <c r="R77" s="102"/>
      <c r="S77" s="57">
        <v>14.25</v>
      </c>
    </row>
    <row r="78" spans="1:19" ht="15" customHeight="1" x14ac:dyDescent="0.25">
      <c r="A78" s="5" t="s">
        <v>63</v>
      </c>
      <c r="B78" s="198" t="s">
        <v>141</v>
      </c>
      <c r="C78" s="199"/>
      <c r="D78" s="199"/>
      <c r="E78" s="199"/>
      <c r="F78" s="199"/>
      <c r="G78" s="199"/>
      <c r="H78" s="199"/>
      <c r="I78" s="199"/>
      <c r="J78" s="199"/>
      <c r="K78" s="198"/>
      <c r="L78" s="199"/>
      <c r="M78" s="199"/>
      <c r="N78" s="199"/>
      <c r="O78" s="7">
        <v>10</v>
      </c>
      <c r="P78" s="87">
        <v>30</v>
      </c>
      <c r="Q78" s="102"/>
      <c r="R78" s="102"/>
      <c r="S78" s="57">
        <v>0</v>
      </c>
    </row>
    <row r="79" spans="1:19" ht="15" customHeight="1" x14ac:dyDescent="0.25">
      <c r="A79" s="179" t="s">
        <v>142</v>
      </c>
      <c r="B79" s="196" t="s">
        <v>66</v>
      </c>
      <c r="C79" s="197"/>
      <c r="D79" s="197"/>
      <c r="E79" s="197"/>
      <c r="F79" s="197"/>
      <c r="G79" s="197"/>
      <c r="H79" s="197"/>
      <c r="I79" s="197"/>
      <c r="J79" s="197"/>
      <c r="K79" s="198"/>
      <c r="L79" s="199"/>
      <c r="M79" s="199"/>
      <c r="N79" s="199"/>
      <c r="O79" s="7">
        <v>0</v>
      </c>
      <c r="P79" s="87">
        <v>0</v>
      </c>
      <c r="Q79" s="102"/>
      <c r="R79" s="102"/>
      <c r="S79" s="57">
        <v>0</v>
      </c>
    </row>
    <row r="80" spans="1:19" ht="15" customHeight="1" x14ac:dyDescent="0.25">
      <c r="A80" s="5" t="s">
        <v>65</v>
      </c>
      <c r="B80" s="198" t="s">
        <v>66</v>
      </c>
      <c r="C80" s="199"/>
      <c r="D80" s="199"/>
      <c r="E80" s="199"/>
      <c r="F80" s="199"/>
      <c r="G80" s="199"/>
      <c r="H80" s="199"/>
      <c r="I80" s="199"/>
      <c r="J80" s="199"/>
      <c r="K80" s="198"/>
      <c r="L80" s="199"/>
      <c r="M80" s="199"/>
      <c r="N80" s="199"/>
      <c r="O80" s="7">
        <v>0</v>
      </c>
      <c r="P80" s="87">
        <v>0</v>
      </c>
      <c r="Q80" s="102"/>
      <c r="R80" s="102"/>
      <c r="S80" s="57">
        <v>0</v>
      </c>
    </row>
    <row r="81" spans="1:19" ht="15" customHeight="1" x14ac:dyDescent="0.25">
      <c r="A81" s="17" t="s">
        <v>87</v>
      </c>
      <c r="B81" s="264" t="s">
        <v>145</v>
      </c>
      <c r="C81" s="265"/>
      <c r="D81" s="265"/>
      <c r="E81" s="265"/>
      <c r="F81" s="265"/>
      <c r="G81" s="265"/>
      <c r="H81" s="265"/>
      <c r="I81" s="265"/>
      <c r="J81" s="265"/>
      <c r="K81" s="264"/>
      <c r="L81" s="265"/>
      <c r="M81" s="265"/>
      <c r="N81" s="265"/>
      <c r="O81" s="11">
        <v>0</v>
      </c>
      <c r="P81" s="88">
        <v>0</v>
      </c>
      <c r="Q81" s="103"/>
      <c r="R81" s="103"/>
      <c r="S81" s="180">
        <v>0</v>
      </c>
    </row>
    <row r="82" spans="1:19" ht="15" customHeight="1" x14ac:dyDescent="0.25">
      <c r="A82" s="12" t="s">
        <v>143</v>
      </c>
      <c r="B82" s="270" t="s">
        <v>144</v>
      </c>
      <c r="C82" s="271"/>
      <c r="D82" s="271"/>
      <c r="E82" s="271"/>
      <c r="F82" s="271"/>
      <c r="G82" s="271"/>
      <c r="H82" s="271"/>
      <c r="I82" s="271"/>
      <c r="J82" s="271"/>
      <c r="K82" s="270"/>
      <c r="L82" s="271"/>
      <c r="M82" s="271"/>
      <c r="N82" s="271"/>
      <c r="O82" s="25">
        <v>0</v>
      </c>
      <c r="P82" s="88">
        <v>0</v>
      </c>
      <c r="Q82" s="103"/>
      <c r="R82" s="103"/>
      <c r="S82" s="180">
        <v>0</v>
      </c>
    </row>
    <row r="83" spans="1:19" ht="15.75" customHeight="1" x14ac:dyDescent="0.25">
      <c r="A83" s="5" t="s">
        <v>109</v>
      </c>
      <c r="B83" s="198" t="s">
        <v>110</v>
      </c>
      <c r="C83" s="199"/>
      <c r="D83" s="199"/>
      <c r="E83" s="199"/>
      <c r="F83" s="199"/>
      <c r="G83" s="199"/>
      <c r="H83" s="199"/>
      <c r="I83" s="199"/>
      <c r="J83" s="199"/>
      <c r="K83" s="198"/>
      <c r="L83" s="199"/>
      <c r="M83" s="199"/>
      <c r="N83" s="199"/>
      <c r="O83" s="36">
        <v>0</v>
      </c>
      <c r="P83" s="89">
        <v>0</v>
      </c>
      <c r="Q83" s="104"/>
      <c r="R83" s="104"/>
      <c r="S83" s="57">
        <v>0</v>
      </c>
    </row>
    <row r="84" spans="1:19" ht="15" customHeight="1" x14ac:dyDescent="0.25">
      <c r="A84" s="5" t="s">
        <v>34</v>
      </c>
      <c r="B84" s="198" t="s">
        <v>74</v>
      </c>
      <c r="C84" s="199"/>
      <c r="D84" s="199"/>
      <c r="E84" s="199"/>
      <c r="F84" s="199"/>
      <c r="G84" s="199"/>
      <c r="H84" s="199"/>
      <c r="I84" s="199"/>
      <c r="J84" s="199"/>
      <c r="K84" s="198"/>
      <c r="L84" s="199"/>
      <c r="M84" s="199"/>
      <c r="N84" s="199"/>
      <c r="O84" s="7">
        <v>0</v>
      </c>
      <c r="P84" s="89">
        <v>0</v>
      </c>
      <c r="Q84" s="104"/>
      <c r="R84" s="104"/>
      <c r="S84" s="57">
        <v>0</v>
      </c>
    </row>
    <row r="85" spans="1:19" ht="15" customHeight="1" x14ac:dyDescent="0.25">
      <c r="A85" s="5" t="s">
        <v>146</v>
      </c>
      <c r="B85" s="198" t="s">
        <v>67</v>
      </c>
      <c r="C85" s="199"/>
      <c r="D85" s="199"/>
      <c r="E85" s="199"/>
      <c r="F85" s="199"/>
      <c r="G85" s="199"/>
      <c r="H85" s="199"/>
      <c r="I85" s="199"/>
      <c r="J85" s="199"/>
      <c r="K85" s="198"/>
      <c r="L85" s="199"/>
      <c r="M85" s="199"/>
      <c r="N85" s="199"/>
      <c r="O85" s="7">
        <v>0</v>
      </c>
      <c r="P85" s="89">
        <v>0</v>
      </c>
      <c r="Q85" s="104"/>
      <c r="R85" s="104"/>
      <c r="S85" s="57">
        <v>0</v>
      </c>
    </row>
    <row r="86" spans="1:19" ht="15" customHeight="1" x14ac:dyDescent="0.25">
      <c r="A86" s="5" t="s">
        <v>147</v>
      </c>
      <c r="B86" s="198" t="s">
        <v>68</v>
      </c>
      <c r="C86" s="199"/>
      <c r="D86" s="199"/>
      <c r="E86" s="199"/>
      <c r="F86" s="199"/>
      <c r="G86" s="199"/>
      <c r="H86" s="199"/>
      <c r="I86" s="199"/>
      <c r="J86" s="199"/>
      <c r="K86" s="198"/>
      <c r="L86" s="199"/>
      <c r="M86" s="199"/>
      <c r="N86" s="199"/>
      <c r="O86" s="7">
        <v>0</v>
      </c>
      <c r="P86" s="89">
        <v>0</v>
      </c>
      <c r="Q86" s="104"/>
      <c r="R86" s="104"/>
      <c r="S86" s="57">
        <v>0</v>
      </c>
    </row>
    <row r="87" spans="1:19" ht="15" customHeight="1" x14ac:dyDescent="0.25">
      <c r="A87" s="5" t="s">
        <v>148</v>
      </c>
      <c r="B87" s="198" t="s">
        <v>69</v>
      </c>
      <c r="C87" s="199"/>
      <c r="D87" s="199"/>
      <c r="E87" s="199"/>
      <c r="F87" s="199"/>
      <c r="G87" s="199"/>
      <c r="H87" s="199"/>
      <c r="I87" s="199"/>
      <c r="J87" s="199"/>
      <c r="K87" s="198"/>
      <c r="L87" s="199"/>
      <c r="M87" s="199"/>
      <c r="N87" s="199"/>
      <c r="O87" s="7">
        <v>0</v>
      </c>
      <c r="P87" s="89">
        <v>0</v>
      </c>
      <c r="Q87" s="104"/>
      <c r="R87" s="104"/>
      <c r="S87" s="57">
        <v>0</v>
      </c>
    </row>
    <row r="88" spans="1:19" x14ac:dyDescent="0.25">
      <c r="A88" s="17" t="s">
        <v>87</v>
      </c>
      <c r="B88" s="264" t="s">
        <v>145</v>
      </c>
      <c r="C88" s="265"/>
      <c r="D88" s="265"/>
      <c r="E88" s="265"/>
      <c r="F88" s="265"/>
      <c r="G88" s="265"/>
      <c r="H88" s="265"/>
      <c r="I88" s="265"/>
      <c r="J88" s="265"/>
      <c r="K88" s="264"/>
      <c r="L88" s="265"/>
      <c r="M88" s="265"/>
      <c r="N88" s="265"/>
      <c r="O88" s="11">
        <v>0</v>
      </c>
      <c r="P88" s="88">
        <v>0</v>
      </c>
      <c r="Q88" s="103"/>
      <c r="R88" s="103"/>
      <c r="S88" s="180">
        <v>0</v>
      </c>
    </row>
    <row r="89" spans="1:19" ht="24.6" customHeight="1" x14ac:dyDescent="0.25">
      <c r="A89" s="18" t="s">
        <v>149</v>
      </c>
      <c r="B89" s="266" t="s">
        <v>150</v>
      </c>
      <c r="C89" s="267"/>
      <c r="D89" s="267"/>
      <c r="E89" s="267"/>
      <c r="F89" s="267"/>
      <c r="G89" s="267"/>
      <c r="H89" s="267"/>
      <c r="I89" s="267"/>
      <c r="J89" s="267"/>
      <c r="K89" s="268"/>
      <c r="L89" s="269"/>
      <c r="M89" s="269"/>
      <c r="N89" s="269"/>
      <c r="O89" s="25">
        <v>800</v>
      </c>
      <c r="P89" s="106">
        <v>1600</v>
      </c>
      <c r="Q89" s="107"/>
      <c r="R89" s="107"/>
      <c r="S89" s="181">
        <f>S90</f>
        <v>1359</v>
      </c>
    </row>
    <row r="90" spans="1:19" ht="17.45" customHeight="1" x14ac:dyDescent="0.25">
      <c r="A90" s="179" t="s">
        <v>151</v>
      </c>
      <c r="B90" s="196" t="s">
        <v>152</v>
      </c>
      <c r="C90" s="197"/>
      <c r="D90" s="197"/>
      <c r="E90" s="197"/>
      <c r="F90" s="197"/>
      <c r="G90" s="197"/>
      <c r="H90" s="197"/>
      <c r="I90" s="197"/>
      <c r="J90" s="197"/>
      <c r="K90" s="198"/>
      <c r="L90" s="199"/>
      <c r="M90" s="199"/>
      <c r="N90" s="199"/>
      <c r="O90" s="7">
        <v>800</v>
      </c>
      <c r="P90" s="87">
        <v>1600</v>
      </c>
      <c r="Q90" s="102"/>
      <c r="R90" s="102"/>
      <c r="S90" s="57">
        <f>SUM(S91)</f>
        <v>1359</v>
      </c>
    </row>
    <row r="91" spans="1:19" ht="15" customHeight="1" x14ac:dyDescent="0.25">
      <c r="A91" s="5" t="s">
        <v>70</v>
      </c>
      <c r="B91" s="198" t="s">
        <v>71</v>
      </c>
      <c r="C91" s="199"/>
      <c r="D91" s="199"/>
      <c r="E91" s="199"/>
      <c r="F91" s="199"/>
      <c r="G91" s="199"/>
      <c r="H91" s="199"/>
      <c r="I91" s="199"/>
      <c r="J91" s="199"/>
      <c r="K91" s="198"/>
      <c r="L91" s="199"/>
      <c r="M91" s="199"/>
      <c r="N91" s="199"/>
      <c r="O91" s="7">
        <v>800</v>
      </c>
      <c r="P91" s="87">
        <v>1600</v>
      </c>
      <c r="Q91" s="102"/>
      <c r="R91" s="102"/>
      <c r="S91" s="57">
        <v>1359</v>
      </c>
    </row>
    <row r="92" spans="1:19" ht="15" customHeight="1" x14ac:dyDescent="0.25">
      <c r="A92" s="179" t="s">
        <v>153</v>
      </c>
      <c r="B92" s="196" t="s">
        <v>85</v>
      </c>
      <c r="C92" s="197"/>
      <c r="D92" s="197"/>
      <c r="E92" s="197"/>
      <c r="F92" s="197"/>
      <c r="G92" s="197"/>
      <c r="H92" s="197"/>
      <c r="I92" s="197"/>
      <c r="J92" s="197"/>
      <c r="K92" s="198"/>
      <c r="L92" s="199"/>
      <c r="M92" s="199"/>
      <c r="N92" s="199"/>
      <c r="O92" s="7">
        <v>0</v>
      </c>
      <c r="P92" s="87">
        <v>0</v>
      </c>
      <c r="Q92" s="102"/>
      <c r="R92" s="102"/>
      <c r="S92" s="57">
        <v>0</v>
      </c>
    </row>
    <row r="93" spans="1:19" ht="15" customHeight="1" x14ac:dyDescent="0.25">
      <c r="A93" s="5" t="s">
        <v>154</v>
      </c>
      <c r="B93" s="198" t="s">
        <v>73</v>
      </c>
      <c r="C93" s="199"/>
      <c r="D93" s="199"/>
      <c r="E93" s="199"/>
      <c r="F93" s="199"/>
      <c r="G93" s="199"/>
      <c r="H93" s="199"/>
      <c r="I93" s="199"/>
      <c r="J93" s="199"/>
      <c r="K93" s="198"/>
      <c r="L93" s="199"/>
      <c r="M93" s="199"/>
      <c r="N93" s="199"/>
      <c r="O93" s="7">
        <v>0</v>
      </c>
      <c r="P93" s="87">
        <v>0</v>
      </c>
      <c r="Q93" s="102"/>
      <c r="R93" s="102"/>
      <c r="S93" s="57">
        <v>0</v>
      </c>
    </row>
    <row r="94" spans="1:19" ht="15" hidden="1" customHeight="1" x14ac:dyDescent="0.25">
      <c r="A94" s="2"/>
      <c r="B94" s="256"/>
      <c r="C94" s="257"/>
      <c r="D94" s="257"/>
      <c r="E94" s="257"/>
      <c r="F94" s="258"/>
      <c r="G94" s="295"/>
      <c r="H94" s="296"/>
      <c r="I94" s="297"/>
      <c r="J94" s="3"/>
      <c r="K94" s="3"/>
      <c r="O94" s="1"/>
      <c r="P94" s="21"/>
      <c r="Q94" s="73"/>
      <c r="R94" s="73"/>
      <c r="S94" s="1"/>
    </row>
    <row r="95" spans="1:19" ht="0.75" customHeight="1" x14ac:dyDescent="0.25">
      <c r="A95" s="14"/>
      <c r="B95" s="259"/>
      <c r="C95" s="260"/>
      <c r="D95" s="260"/>
      <c r="E95" s="260"/>
      <c r="F95" s="261"/>
      <c r="G95" s="292"/>
      <c r="H95" s="293"/>
      <c r="I95" s="294"/>
      <c r="J95" s="15"/>
      <c r="K95" s="15"/>
      <c r="L95" s="16"/>
      <c r="M95" s="16"/>
      <c r="N95" s="16"/>
      <c r="O95" s="15"/>
      <c r="P95" s="22"/>
      <c r="Q95" s="74"/>
      <c r="R95" s="74"/>
      <c r="S95" s="1"/>
    </row>
    <row r="96" spans="1:19" s="43" customFormat="1" ht="0.75" customHeight="1" x14ac:dyDescent="0.25">
      <c r="A96" s="14"/>
      <c r="B96" s="37"/>
      <c r="C96" s="38"/>
      <c r="D96" s="38"/>
      <c r="E96" s="38"/>
      <c r="F96" s="39"/>
      <c r="G96" s="40"/>
      <c r="H96" s="41"/>
      <c r="I96" s="42"/>
      <c r="J96" s="15"/>
      <c r="K96" s="15"/>
      <c r="L96" s="16"/>
      <c r="M96" s="16"/>
      <c r="N96" s="16"/>
      <c r="O96" s="15"/>
      <c r="P96" s="22"/>
      <c r="Q96" s="74"/>
      <c r="R96" s="74"/>
      <c r="S96" s="1"/>
    </row>
    <row r="97" spans="1:23" s="43" customFormat="1" ht="9.4" customHeight="1" x14ac:dyDescent="0.25">
      <c r="A97" s="133"/>
      <c r="B97" s="262"/>
      <c r="C97" s="263"/>
      <c r="D97" s="263"/>
      <c r="E97" s="263"/>
      <c r="F97" s="263"/>
      <c r="G97" s="263"/>
      <c r="H97" s="263"/>
      <c r="I97" s="263"/>
      <c r="J97" s="263"/>
      <c r="K97" s="263"/>
      <c r="L97" s="263"/>
      <c r="M97" s="263"/>
      <c r="N97" s="135"/>
      <c r="O97" s="134"/>
      <c r="P97" s="121"/>
      <c r="Q97" s="122"/>
      <c r="R97" s="122"/>
      <c r="S97" s="134"/>
    </row>
    <row r="98" spans="1:23" ht="16.350000000000001" customHeight="1" x14ac:dyDescent="0.25">
      <c r="A98" s="92" t="s">
        <v>155</v>
      </c>
      <c r="B98" s="250" t="s">
        <v>156</v>
      </c>
      <c r="C98" s="251"/>
      <c r="D98" s="251"/>
      <c r="E98" s="251"/>
      <c r="F98" s="251"/>
      <c r="G98" s="251"/>
      <c r="H98" s="251"/>
      <c r="I98" s="251"/>
      <c r="J98" s="251"/>
      <c r="K98" s="254"/>
      <c r="L98" s="255"/>
      <c r="M98" s="255"/>
      <c r="N98" s="255"/>
      <c r="O98" s="108">
        <f>O99</f>
        <v>1100</v>
      </c>
      <c r="P98" s="172">
        <f>P99+P102</f>
        <v>800</v>
      </c>
      <c r="Q98" s="110"/>
      <c r="R98" s="110"/>
      <c r="S98" s="172">
        <f>S99+S102</f>
        <v>800</v>
      </c>
      <c r="W98" s="55"/>
    </row>
    <row r="99" spans="1:23" ht="17.45" customHeight="1" x14ac:dyDescent="0.25">
      <c r="A99" s="5" t="s">
        <v>157</v>
      </c>
      <c r="B99" s="196" t="s">
        <v>158</v>
      </c>
      <c r="C99" s="197"/>
      <c r="D99" s="197"/>
      <c r="E99" s="197"/>
      <c r="F99" s="197"/>
      <c r="G99" s="197"/>
      <c r="H99" s="197"/>
      <c r="I99" s="197"/>
      <c r="J99" s="197"/>
      <c r="K99" s="196"/>
      <c r="L99" s="197"/>
      <c r="M99" s="197"/>
      <c r="N99" s="197"/>
      <c r="O99" s="6">
        <f>O100+O101+O103+O102</f>
        <v>1100</v>
      </c>
      <c r="P99" s="27">
        <f>P100+P101</f>
        <v>800</v>
      </c>
      <c r="Q99" s="75"/>
      <c r="R99" s="75"/>
      <c r="S99" s="27">
        <f>S100+S101</f>
        <v>800</v>
      </c>
    </row>
    <row r="100" spans="1:23" s="143" customFormat="1" ht="17.45" customHeight="1" x14ac:dyDescent="0.25">
      <c r="A100" s="144">
        <v>66311</v>
      </c>
      <c r="B100" s="207" t="s">
        <v>239</v>
      </c>
      <c r="C100" s="208"/>
      <c r="D100" s="208"/>
      <c r="E100" s="208"/>
      <c r="F100" s="208"/>
      <c r="G100" s="146"/>
      <c r="H100" s="146"/>
      <c r="I100" s="146"/>
      <c r="J100" s="147"/>
      <c r="K100" s="142"/>
      <c r="L100" s="146"/>
      <c r="M100" s="146"/>
      <c r="N100" s="147"/>
      <c r="O100" s="7">
        <v>460</v>
      </c>
      <c r="P100" s="57">
        <v>200</v>
      </c>
      <c r="Q100" s="75"/>
      <c r="R100" s="75"/>
      <c r="S100" s="57">
        <v>200</v>
      </c>
    </row>
    <row r="101" spans="1:23" x14ac:dyDescent="0.25">
      <c r="A101" s="5" t="s">
        <v>159</v>
      </c>
      <c r="B101" s="239" t="s">
        <v>226</v>
      </c>
      <c r="C101" s="240"/>
      <c r="D101" s="240"/>
      <c r="E101" s="240"/>
      <c r="F101" s="240"/>
      <c r="G101" s="240"/>
      <c r="H101" s="240"/>
      <c r="I101" s="240"/>
      <c r="J101" s="241"/>
      <c r="K101" s="239"/>
      <c r="L101" s="240"/>
      <c r="M101" s="240"/>
      <c r="N101" s="241"/>
      <c r="O101" s="7">
        <v>640</v>
      </c>
      <c r="P101" s="57">
        <v>600</v>
      </c>
      <c r="Q101" s="73"/>
      <c r="R101" s="73"/>
      <c r="S101" s="57">
        <v>600</v>
      </c>
    </row>
    <row r="102" spans="1:23" x14ac:dyDescent="0.25">
      <c r="A102" s="5" t="s">
        <v>160</v>
      </c>
      <c r="B102" s="196" t="s">
        <v>161</v>
      </c>
      <c r="C102" s="197"/>
      <c r="D102" s="197"/>
      <c r="E102" s="197"/>
      <c r="F102" s="197"/>
      <c r="G102" s="197"/>
      <c r="H102" s="197"/>
      <c r="I102" s="197"/>
      <c r="J102" s="197"/>
      <c r="K102" s="198"/>
      <c r="L102" s="199"/>
      <c r="M102" s="199"/>
      <c r="N102" s="199"/>
      <c r="O102" s="7">
        <v>0</v>
      </c>
      <c r="P102" s="57">
        <v>0</v>
      </c>
      <c r="Q102" s="75"/>
      <c r="R102" s="75"/>
      <c r="S102" s="57">
        <v>0</v>
      </c>
    </row>
    <row r="103" spans="1:23" x14ac:dyDescent="0.25">
      <c r="A103" s="5" t="s">
        <v>164</v>
      </c>
      <c r="B103" s="198" t="s">
        <v>165</v>
      </c>
      <c r="C103" s="199"/>
      <c r="D103" s="199"/>
      <c r="E103" s="199"/>
      <c r="F103" s="199"/>
      <c r="G103" s="199"/>
      <c r="H103" s="199"/>
      <c r="I103" s="199"/>
      <c r="J103" s="199"/>
      <c r="K103" s="198"/>
      <c r="L103" s="199"/>
      <c r="M103" s="199"/>
      <c r="N103" s="199"/>
      <c r="O103" s="7">
        <v>0</v>
      </c>
      <c r="P103" s="57">
        <v>0</v>
      </c>
      <c r="Q103" s="73"/>
      <c r="R103" s="73"/>
      <c r="S103" s="57">
        <v>0</v>
      </c>
    </row>
    <row r="104" spans="1:23" x14ac:dyDescent="0.25">
      <c r="A104" s="92" t="s">
        <v>155</v>
      </c>
      <c r="B104" s="250" t="s">
        <v>166</v>
      </c>
      <c r="C104" s="251"/>
      <c r="D104" s="251"/>
      <c r="E104" s="251"/>
      <c r="F104" s="251"/>
      <c r="G104" s="251"/>
      <c r="H104" s="251"/>
      <c r="I104" s="251"/>
      <c r="J104" s="251"/>
      <c r="K104" s="252"/>
      <c r="L104" s="253"/>
      <c r="M104" s="253"/>
      <c r="N104" s="253"/>
      <c r="O104" s="108">
        <f>O106+O107+O108+O111+O105+O109+O110</f>
        <v>1100</v>
      </c>
      <c r="P104" s="173">
        <f>SUM(P105:P111)</f>
        <v>800</v>
      </c>
      <c r="Q104" s="111"/>
      <c r="R104" s="111"/>
      <c r="S104" s="173">
        <f>SUM(S105:S111)</f>
        <v>800</v>
      </c>
    </row>
    <row r="105" spans="1:23" s="143" customFormat="1" ht="15" customHeight="1" x14ac:dyDescent="0.25">
      <c r="A105" s="144">
        <v>3211</v>
      </c>
      <c r="B105" s="207" t="s">
        <v>75</v>
      </c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9"/>
      <c r="O105" s="7">
        <v>800</v>
      </c>
      <c r="P105" s="165">
        <v>800</v>
      </c>
      <c r="Q105" s="111"/>
      <c r="R105" s="111"/>
      <c r="S105" s="165">
        <v>800</v>
      </c>
    </row>
    <row r="106" spans="1:23" ht="18.2" customHeight="1" x14ac:dyDescent="0.25">
      <c r="A106" s="144">
        <v>3221</v>
      </c>
      <c r="B106" s="207" t="s">
        <v>221</v>
      </c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9"/>
      <c r="O106" s="36">
        <v>0</v>
      </c>
      <c r="P106" s="57">
        <v>0</v>
      </c>
      <c r="Q106" s="75"/>
      <c r="R106" s="75"/>
      <c r="S106" s="57">
        <v>0</v>
      </c>
    </row>
    <row r="107" spans="1:23" s="43" customFormat="1" ht="15" customHeight="1" x14ac:dyDescent="0.25">
      <c r="A107" s="144">
        <v>3232</v>
      </c>
      <c r="B107" s="207" t="s">
        <v>227</v>
      </c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9"/>
      <c r="O107" s="36">
        <v>0</v>
      </c>
      <c r="P107" s="23">
        <v>0</v>
      </c>
      <c r="Q107" s="75"/>
      <c r="R107" s="75"/>
      <c r="S107" s="23">
        <v>0</v>
      </c>
    </row>
    <row r="108" spans="1:23" x14ac:dyDescent="0.25">
      <c r="A108" s="144">
        <v>3239</v>
      </c>
      <c r="B108" s="248" t="s">
        <v>48</v>
      </c>
      <c r="C108" s="249"/>
      <c r="D108" s="249"/>
      <c r="E108" s="249"/>
      <c r="F108" s="249"/>
      <c r="G108" s="249"/>
      <c r="H108" s="249"/>
      <c r="I108" s="249"/>
      <c r="J108" s="249"/>
      <c r="K108" s="196"/>
      <c r="L108" s="197"/>
      <c r="M108" s="197"/>
      <c r="N108" s="197"/>
      <c r="O108" s="7">
        <v>0</v>
      </c>
      <c r="P108" s="23">
        <v>0</v>
      </c>
      <c r="Q108" s="75"/>
      <c r="R108" s="75"/>
      <c r="S108" s="23">
        <v>0</v>
      </c>
    </row>
    <row r="109" spans="1:23" s="143" customFormat="1" ht="15" customHeight="1" x14ac:dyDescent="0.25">
      <c r="A109" s="144">
        <v>3293</v>
      </c>
      <c r="B109" s="207" t="s">
        <v>55</v>
      </c>
      <c r="C109" s="208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9"/>
      <c r="O109" s="7">
        <v>100</v>
      </c>
      <c r="P109" s="23">
        <v>0</v>
      </c>
      <c r="Q109" s="75"/>
      <c r="R109" s="75"/>
      <c r="S109" s="23">
        <v>0</v>
      </c>
    </row>
    <row r="110" spans="1:23" s="143" customFormat="1" ht="15" customHeight="1" x14ac:dyDescent="0.25">
      <c r="A110" s="144">
        <v>3299</v>
      </c>
      <c r="B110" s="207" t="s">
        <v>240</v>
      </c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9"/>
      <c r="O110" s="7">
        <v>140</v>
      </c>
      <c r="P110" s="23">
        <v>0</v>
      </c>
      <c r="Q110" s="75"/>
      <c r="R110" s="75"/>
      <c r="S110" s="23">
        <v>0</v>
      </c>
    </row>
    <row r="111" spans="1:23" x14ac:dyDescent="0.25">
      <c r="A111" s="144">
        <v>4227</v>
      </c>
      <c r="B111" s="248" t="s">
        <v>71</v>
      </c>
      <c r="C111" s="249"/>
      <c r="D111" s="249"/>
      <c r="E111" s="249"/>
      <c r="F111" s="249"/>
      <c r="G111" s="249"/>
      <c r="H111" s="249"/>
      <c r="I111" s="249"/>
      <c r="J111" s="249"/>
      <c r="K111" s="196"/>
      <c r="L111" s="197"/>
      <c r="M111" s="197"/>
      <c r="N111" s="197"/>
      <c r="O111" s="7">
        <v>60</v>
      </c>
      <c r="P111" s="23">
        <v>0</v>
      </c>
      <c r="Q111" s="75"/>
      <c r="R111" s="75"/>
      <c r="S111" s="23">
        <v>0</v>
      </c>
    </row>
    <row r="112" spans="1:23" s="43" customFormat="1" ht="11.1" customHeight="1" x14ac:dyDescent="0.25">
      <c r="A112" s="119"/>
      <c r="B112" s="281"/>
      <c r="C112" s="282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3"/>
      <c r="O112" s="120"/>
      <c r="P112" s="121"/>
      <c r="Q112" s="122"/>
      <c r="R112" s="122"/>
      <c r="S112" s="134"/>
    </row>
    <row r="113" spans="1:19" ht="20.65" customHeight="1" x14ac:dyDescent="0.25">
      <c r="A113" s="93" t="s">
        <v>167</v>
      </c>
      <c r="B113" s="244" t="s">
        <v>168</v>
      </c>
      <c r="C113" s="245"/>
      <c r="D113" s="245"/>
      <c r="E113" s="245"/>
      <c r="F113" s="245"/>
      <c r="G113" s="245"/>
      <c r="H113" s="245"/>
      <c r="I113" s="245"/>
      <c r="J113" s="245"/>
      <c r="K113" s="246"/>
      <c r="L113" s="247"/>
      <c r="M113" s="247"/>
      <c r="N113" s="247"/>
      <c r="O113" s="56">
        <f>O115+O120+O122+O126+O124</f>
        <v>9040</v>
      </c>
      <c r="P113" s="48">
        <f>P122+P124</f>
        <v>11000</v>
      </c>
      <c r="Q113" s="112"/>
      <c r="R113" s="112"/>
      <c r="S113" s="48">
        <f>S122+S124</f>
        <v>11000</v>
      </c>
    </row>
    <row r="114" spans="1:19" ht="24.95" customHeight="1" x14ac:dyDescent="0.25">
      <c r="A114" s="46" t="s">
        <v>171</v>
      </c>
      <c r="B114" s="196" t="s">
        <v>172</v>
      </c>
      <c r="C114" s="197"/>
      <c r="D114" s="197"/>
      <c r="E114" s="197"/>
      <c r="F114" s="197"/>
      <c r="G114" s="197"/>
      <c r="H114" s="197"/>
      <c r="I114" s="197"/>
      <c r="J114" s="197"/>
      <c r="K114" s="196"/>
      <c r="L114" s="197"/>
      <c r="M114" s="197"/>
      <c r="N114" s="197"/>
      <c r="O114" s="26">
        <v>0</v>
      </c>
      <c r="P114" s="27">
        <v>0</v>
      </c>
      <c r="Q114" s="76"/>
      <c r="R114" s="76"/>
      <c r="S114" s="27">
        <v>0</v>
      </c>
    </row>
    <row r="115" spans="1:19" x14ac:dyDescent="0.25">
      <c r="A115" s="46" t="s">
        <v>173</v>
      </c>
      <c r="B115" s="196" t="s">
        <v>174</v>
      </c>
      <c r="C115" s="197"/>
      <c r="D115" s="197"/>
      <c r="E115" s="197"/>
      <c r="F115" s="197"/>
      <c r="G115" s="197"/>
      <c r="H115" s="197"/>
      <c r="I115" s="197"/>
      <c r="J115" s="197"/>
      <c r="K115" s="196"/>
      <c r="L115" s="197"/>
      <c r="M115" s="197"/>
      <c r="N115" s="197"/>
      <c r="O115" s="6">
        <f>O116+O117+O118+O119</f>
        <v>0</v>
      </c>
      <c r="P115" s="27">
        <f>P116+P117+P118+P119</f>
        <v>0</v>
      </c>
      <c r="Q115" s="76"/>
      <c r="R115" s="76"/>
      <c r="S115" s="27">
        <f>S116+S117+S118+S119</f>
        <v>0</v>
      </c>
    </row>
    <row r="116" spans="1:19" x14ac:dyDescent="0.25">
      <c r="A116" s="5" t="s">
        <v>175</v>
      </c>
      <c r="B116" s="198" t="s">
        <v>176</v>
      </c>
      <c r="C116" s="199"/>
      <c r="D116" s="199"/>
      <c r="E116" s="199"/>
      <c r="F116" s="199"/>
      <c r="G116" s="199"/>
      <c r="H116" s="199"/>
      <c r="I116" s="199"/>
      <c r="J116" s="199"/>
      <c r="K116" s="198"/>
      <c r="L116" s="199"/>
      <c r="M116" s="199"/>
      <c r="N116" s="199"/>
      <c r="O116" s="7">
        <v>0</v>
      </c>
      <c r="P116" s="21">
        <v>0</v>
      </c>
      <c r="Q116" s="73"/>
      <c r="R116" s="73"/>
      <c r="S116" s="21">
        <v>0</v>
      </c>
    </row>
    <row r="117" spans="1:19" x14ac:dyDescent="0.25">
      <c r="A117" s="5" t="s">
        <v>177</v>
      </c>
      <c r="B117" s="198" t="s">
        <v>178</v>
      </c>
      <c r="C117" s="199"/>
      <c r="D117" s="199"/>
      <c r="E117" s="199"/>
      <c r="F117" s="199"/>
      <c r="G117" s="199"/>
      <c r="H117" s="199"/>
      <c r="I117" s="199"/>
      <c r="J117" s="199"/>
      <c r="K117" s="198"/>
      <c r="L117" s="199"/>
      <c r="M117" s="199"/>
      <c r="N117" s="199"/>
      <c r="O117" s="7">
        <v>0</v>
      </c>
      <c r="P117" s="21">
        <v>0</v>
      </c>
      <c r="Q117" s="73"/>
      <c r="R117" s="73"/>
      <c r="S117" s="21">
        <v>0</v>
      </c>
    </row>
    <row r="118" spans="1:19" x14ac:dyDescent="0.25">
      <c r="A118" s="5" t="s">
        <v>179</v>
      </c>
      <c r="B118" s="239" t="s">
        <v>180</v>
      </c>
      <c r="C118" s="240"/>
      <c r="D118" s="240"/>
      <c r="E118" s="240"/>
      <c r="F118" s="240"/>
      <c r="G118" s="240"/>
      <c r="H118" s="240"/>
      <c r="I118" s="240"/>
      <c r="J118" s="241"/>
      <c r="K118" s="239"/>
      <c r="L118" s="240"/>
      <c r="M118" s="240"/>
      <c r="N118" s="241"/>
      <c r="O118" s="7">
        <v>0</v>
      </c>
      <c r="P118" s="21">
        <v>0</v>
      </c>
      <c r="Q118" s="73"/>
      <c r="R118" s="73"/>
      <c r="S118" s="21">
        <v>0</v>
      </c>
    </row>
    <row r="119" spans="1:19" x14ac:dyDescent="0.25">
      <c r="A119" s="5" t="s">
        <v>181</v>
      </c>
      <c r="B119" s="198" t="s">
        <v>182</v>
      </c>
      <c r="C119" s="199"/>
      <c r="D119" s="199"/>
      <c r="E119" s="199"/>
      <c r="F119" s="199"/>
      <c r="G119" s="199"/>
      <c r="H119" s="199"/>
      <c r="I119" s="199"/>
      <c r="J119" s="199"/>
      <c r="K119" s="198"/>
      <c r="L119" s="199"/>
      <c r="M119" s="199"/>
      <c r="N119" s="199"/>
      <c r="O119" s="7">
        <v>0</v>
      </c>
      <c r="P119" s="21">
        <v>0</v>
      </c>
      <c r="Q119" s="73"/>
      <c r="R119" s="73"/>
      <c r="S119" s="21">
        <v>0</v>
      </c>
    </row>
    <row r="120" spans="1:19" x14ac:dyDescent="0.25">
      <c r="A120" s="8" t="s">
        <v>183</v>
      </c>
      <c r="B120" s="196" t="s">
        <v>184</v>
      </c>
      <c r="C120" s="197"/>
      <c r="D120" s="197"/>
      <c r="E120" s="197"/>
      <c r="F120" s="197"/>
      <c r="G120" s="197"/>
      <c r="H120" s="197"/>
      <c r="I120" s="197"/>
      <c r="J120" s="197"/>
      <c r="K120" s="196"/>
      <c r="L120" s="197"/>
      <c r="M120" s="197"/>
      <c r="N120" s="197"/>
      <c r="O120" s="6">
        <f>O121</f>
        <v>10</v>
      </c>
      <c r="P120" s="24">
        <v>0</v>
      </c>
      <c r="Q120" s="75"/>
      <c r="R120" s="75"/>
      <c r="S120" s="24">
        <v>0</v>
      </c>
    </row>
    <row r="121" spans="1:19" x14ac:dyDescent="0.25">
      <c r="A121" s="5" t="s">
        <v>185</v>
      </c>
      <c r="B121" s="198" t="s">
        <v>186</v>
      </c>
      <c r="C121" s="199"/>
      <c r="D121" s="199"/>
      <c r="E121" s="199"/>
      <c r="F121" s="199"/>
      <c r="G121" s="199"/>
      <c r="H121" s="199"/>
      <c r="I121" s="199"/>
      <c r="J121" s="199"/>
      <c r="K121" s="198"/>
      <c r="L121" s="199"/>
      <c r="M121" s="199"/>
      <c r="N121" s="199"/>
      <c r="O121" s="7">
        <v>10</v>
      </c>
      <c r="P121" s="21">
        <v>0</v>
      </c>
      <c r="Q121" s="73"/>
      <c r="R121" s="73"/>
      <c r="S121" s="21">
        <v>0</v>
      </c>
    </row>
    <row r="122" spans="1:19" x14ac:dyDescent="0.25">
      <c r="A122" s="8" t="s">
        <v>187</v>
      </c>
      <c r="B122" s="196" t="s">
        <v>188</v>
      </c>
      <c r="C122" s="197"/>
      <c r="D122" s="197"/>
      <c r="E122" s="197"/>
      <c r="F122" s="197"/>
      <c r="G122" s="197"/>
      <c r="H122" s="197"/>
      <c r="I122" s="197"/>
      <c r="J122" s="197"/>
      <c r="K122" s="196"/>
      <c r="L122" s="197"/>
      <c r="M122" s="197"/>
      <c r="N122" s="197"/>
      <c r="O122" s="6">
        <f>O123</f>
        <v>1030</v>
      </c>
      <c r="P122" s="24">
        <f>P123</f>
        <v>500</v>
      </c>
      <c r="Q122" s="75"/>
      <c r="R122" s="75"/>
      <c r="S122" s="24">
        <f>S123</f>
        <v>500</v>
      </c>
    </row>
    <row r="123" spans="1:19" x14ac:dyDescent="0.25">
      <c r="A123" s="5" t="s">
        <v>189</v>
      </c>
      <c r="B123" s="198" t="s">
        <v>190</v>
      </c>
      <c r="C123" s="199"/>
      <c r="D123" s="199"/>
      <c r="E123" s="199"/>
      <c r="F123" s="199"/>
      <c r="G123" s="199"/>
      <c r="H123" s="199"/>
      <c r="I123" s="199"/>
      <c r="J123" s="199"/>
      <c r="K123" s="198"/>
      <c r="L123" s="199"/>
      <c r="M123" s="199"/>
      <c r="N123" s="199"/>
      <c r="O123" s="7">
        <v>1030</v>
      </c>
      <c r="P123" s="21">
        <v>500</v>
      </c>
      <c r="Q123" s="73"/>
      <c r="R123" s="73"/>
      <c r="S123" s="21">
        <v>500</v>
      </c>
    </row>
    <row r="124" spans="1:19" s="143" customFormat="1" ht="15" customHeight="1" x14ac:dyDescent="0.25">
      <c r="A124" s="33">
        <v>6615</v>
      </c>
      <c r="B124" s="204" t="s">
        <v>241</v>
      </c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6"/>
      <c r="O124" s="6">
        <v>8000</v>
      </c>
      <c r="P124" s="24">
        <v>10500</v>
      </c>
      <c r="Q124" s="73"/>
      <c r="R124" s="73"/>
      <c r="S124" s="24">
        <v>10500</v>
      </c>
    </row>
    <row r="125" spans="1:19" s="143" customFormat="1" ht="15" customHeight="1" x14ac:dyDescent="0.25">
      <c r="A125" s="144">
        <v>66151</v>
      </c>
      <c r="B125" s="207" t="s">
        <v>242</v>
      </c>
      <c r="C125" s="208"/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9"/>
      <c r="O125" s="7">
        <v>8000</v>
      </c>
      <c r="P125" s="21">
        <v>10500</v>
      </c>
      <c r="Q125" s="73"/>
      <c r="R125" s="73"/>
      <c r="S125" s="21">
        <v>10500</v>
      </c>
    </row>
    <row r="126" spans="1:19" s="44" customFormat="1" ht="18.2" customHeight="1" x14ac:dyDescent="0.25">
      <c r="A126" s="33">
        <v>9221</v>
      </c>
      <c r="B126" s="204" t="s">
        <v>223</v>
      </c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6"/>
      <c r="O126" s="26">
        <v>0</v>
      </c>
      <c r="P126" s="24">
        <v>0</v>
      </c>
      <c r="Q126" s="75"/>
      <c r="R126" s="75"/>
      <c r="S126" s="24">
        <v>0</v>
      </c>
    </row>
    <row r="127" spans="1:19" ht="18.2" customHeight="1" x14ac:dyDescent="0.25">
      <c r="A127" s="94" t="s">
        <v>167</v>
      </c>
      <c r="B127" s="242" t="s">
        <v>191</v>
      </c>
      <c r="C127" s="243"/>
      <c r="D127" s="243"/>
      <c r="E127" s="243"/>
      <c r="F127" s="243"/>
      <c r="G127" s="243"/>
      <c r="H127" s="243"/>
      <c r="I127" s="243"/>
      <c r="J127" s="243"/>
      <c r="K127" s="244"/>
      <c r="L127" s="245"/>
      <c r="M127" s="245"/>
      <c r="N127" s="245"/>
      <c r="O127" s="47">
        <f>O128+O130+O133+O135+O138+O140+O142+O144+O146+O148+O150+O154+O156+O158</f>
        <v>9040</v>
      </c>
      <c r="P127" s="48">
        <f>P128+P130+P133+P135+P137+P138+P140+P142+P144+P146+P148+P150+P154+P156+P158+P160+P152</f>
        <v>11000</v>
      </c>
      <c r="Q127" s="112"/>
      <c r="R127" s="112"/>
      <c r="S127" s="48">
        <f>S128+S130+S133+S135+S137+S138+S140+S142+S144+S146+S148+S150+S154+S156+S158+S160+S152</f>
        <v>11000</v>
      </c>
    </row>
    <row r="128" spans="1:19" ht="15" customHeight="1" x14ac:dyDescent="0.25">
      <c r="A128" s="8" t="s">
        <v>88</v>
      </c>
      <c r="B128" s="196" t="s">
        <v>89</v>
      </c>
      <c r="C128" s="197"/>
      <c r="D128" s="197"/>
      <c r="E128" s="197"/>
      <c r="F128" s="197"/>
      <c r="G128" s="197"/>
      <c r="H128" s="197"/>
      <c r="I128" s="197"/>
      <c r="J128" s="197"/>
      <c r="K128" s="196"/>
      <c r="L128" s="197"/>
      <c r="M128" s="197"/>
      <c r="N128" s="197"/>
      <c r="O128" s="6">
        <v>50</v>
      </c>
      <c r="P128" s="24">
        <v>0</v>
      </c>
      <c r="Q128" s="75"/>
      <c r="R128" s="75"/>
      <c r="S128" s="24">
        <v>0</v>
      </c>
    </row>
    <row r="129" spans="1:19" s="143" customFormat="1" ht="15" customHeight="1" x14ac:dyDescent="0.25">
      <c r="A129" s="144">
        <v>32119</v>
      </c>
      <c r="B129" s="207" t="s">
        <v>75</v>
      </c>
      <c r="C129" s="208"/>
      <c r="D129" s="208"/>
      <c r="E129" s="208"/>
      <c r="F129" s="208"/>
      <c r="G129" s="208"/>
      <c r="H129" s="208"/>
      <c r="I129" s="208"/>
      <c r="J129" s="208"/>
      <c r="K129" s="208"/>
      <c r="L129" s="208"/>
      <c r="M129" s="208"/>
      <c r="N129" s="209"/>
      <c r="O129" s="7">
        <v>50</v>
      </c>
      <c r="P129" s="23">
        <v>0</v>
      </c>
      <c r="Q129" s="75"/>
      <c r="R129" s="75"/>
      <c r="S129" s="23">
        <v>0</v>
      </c>
    </row>
    <row r="130" spans="1:19" x14ac:dyDescent="0.25">
      <c r="A130" s="8" t="s">
        <v>95</v>
      </c>
      <c r="B130" s="196" t="s">
        <v>96</v>
      </c>
      <c r="C130" s="197"/>
      <c r="D130" s="197"/>
      <c r="E130" s="197"/>
      <c r="F130" s="197"/>
      <c r="G130" s="197"/>
      <c r="H130" s="197"/>
      <c r="I130" s="197"/>
      <c r="J130" s="197"/>
      <c r="K130" s="196"/>
      <c r="L130" s="197"/>
      <c r="M130" s="197"/>
      <c r="N130" s="197"/>
      <c r="O130" s="6">
        <f>O131+O132</f>
        <v>200</v>
      </c>
      <c r="P130" s="24">
        <f>P131+P132</f>
        <v>322.5</v>
      </c>
      <c r="Q130" s="75"/>
      <c r="R130" s="75"/>
      <c r="S130" s="24">
        <f>S131+S132</f>
        <v>322.5</v>
      </c>
    </row>
    <row r="131" spans="1:19" x14ac:dyDescent="0.25">
      <c r="A131" s="5" t="s">
        <v>10</v>
      </c>
      <c r="B131" s="198" t="s">
        <v>11</v>
      </c>
      <c r="C131" s="199"/>
      <c r="D131" s="199"/>
      <c r="E131" s="199"/>
      <c r="F131" s="199"/>
      <c r="G131" s="199"/>
      <c r="H131" s="199"/>
      <c r="I131" s="199"/>
      <c r="J131" s="199"/>
      <c r="K131" s="198"/>
      <c r="L131" s="199"/>
      <c r="M131" s="199"/>
      <c r="N131" s="199"/>
      <c r="O131" s="7">
        <v>0</v>
      </c>
      <c r="P131" s="21">
        <v>0</v>
      </c>
      <c r="Q131" s="73"/>
      <c r="R131" s="73"/>
      <c r="S131" s="21">
        <v>0</v>
      </c>
    </row>
    <row r="132" spans="1:19" x14ac:dyDescent="0.25">
      <c r="A132" s="5" t="s">
        <v>12</v>
      </c>
      <c r="B132" s="198" t="s">
        <v>13</v>
      </c>
      <c r="C132" s="199"/>
      <c r="D132" s="199"/>
      <c r="E132" s="199"/>
      <c r="F132" s="199"/>
      <c r="G132" s="199"/>
      <c r="H132" s="199"/>
      <c r="I132" s="199"/>
      <c r="J132" s="199"/>
      <c r="K132" s="198"/>
      <c r="L132" s="199"/>
      <c r="M132" s="199"/>
      <c r="N132" s="199"/>
      <c r="O132" s="7">
        <v>200</v>
      </c>
      <c r="P132" s="21">
        <v>322.5</v>
      </c>
      <c r="Q132" s="73"/>
      <c r="R132" s="73"/>
      <c r="S132" s="21">
        <v>322.5</v>
      </c>
    </row>
    <row r="133" spans="1:19" s="143" customFormat="1" x14ac:dyDescent="0.25">
      <c r="A133" s="33">
        <v>3223</v>
      </c>
      <c r="B133" s="204" t="s">
        <v>100</v>
      </c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6"/>
      <c r="O133" s="6">
        <v>30</v>
      </c>
      <c r="P133" s="24">
        <v>130</v>
      </c>
      <c r="Q133" s="73"/>
      <c r="R133" s="73"/>
      <c r="S133" s="24">
        <v>130</v>
      </c>
    </row>
    <row r="134" spans="1:19" s="143" customFormat="1" ht="15" customHeight="1" x14ac:dyDescent="0.25">
      <c r="A134" s="144">
        <v>32231</v>
      </c>
      <c r="B134" s="207" t="s">
        <v>17</v>
      </c>
      <c r="C134" s="208"/>
      <c r="D134" s="208"/>
      <c r="E134" s="208"/>
      <c r="F134" s="208"/>
      <c r="G134" s="208"/>
      <c r="H134" s="208"/>
      <c r="I134" s="208"/>
      <c r="J134" s="208"/>
      <c r="K134" s="208"/>
      <c r="L134" s="208"/>
      <c r="M134" s="208"/>
      <c r="N134" s="209"/>
      <c r="O134" s="7">
        <v>30</v>
      </c>
      <c r="P134" s="21">
        <v>130</v>
      </c>
      <c r="Q134" s="73"/>
      <c r="R134" s="73"/>
      <c r="S134" s="21">
        <v>130</v>
      </c>
    </row>
    <row r="135" spans="1:19" s="143" customFormat="1" ht="15" customHeight="1" x14ac:dyDescent="0.25">
      <c r="A135" s="33">
        <v>3224</v>
      </c>
      <c r="B135" s="204" t="s">
        <v>103</v>
      </c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6"/>
      <c r="O135" s="6">
        <v>500</v>
      </c>
      <c r="P135" s="24">
        <v>500</v>
      </c>
      <c r="Q135" s="73"/>
      <c r="R135" s="73"/>
      <c r="S135" s="24">
        <v>500</v>
      </c>
    </row>
    <row r="136" spans="1:19" ht="15" customHeight="1" x14ac:dyDescent="0.25">
      <c r="A136" s="144">
        <v>32244</v>
      </c>
      <c r="B136" s="207" t="s">
        <v>246</v>
      </c>
      <c r="C136" s="208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9"/>
      <c r="O136" s="7">
        <v>500</v>
      </c>
      <c r="P136" s="21">
        <v>500</v>
      </c>
      <c r="Q136" s="73"/>
      <c r="R136" s="73"/>
      <c r="S136" s="21">
        <v>500</v>
      </c>
    </row>
    <row r="137" spans="1:19" s="63" customFormat="1" ht="15" customHeight="1" x14ac:dyDescent="0.25">
      <c r="A137" s="33">
        <v>32251</v>
      </c>
      <c r="B137" s="204" t="s">
        <v>225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6"/>
      <c r="O137" s="6">
        <v>0</v>
      </c>
      <c r="P137" s="24">
        <v>0</v>
      </c>
      <c r="Q137" s="75"/>
      <c r="R137" s="75"/>
      <c r="S137" s="24">
        <v>0</v>
      </c>
    </row>
    <row r="138" spans="1:19" x14ac:dyDescent="0.25">
      <c r="A138" s="64" t="s">
        <v>109</v>
      </c>
      <c r="B138" s="196" t="s">
        <v>110</v>
      </c>
      <c r="C138" s="197"/>
      <c r="D138" s="197"/>
      <c r="E138" s="197"/>
      <c r="F138" s="197"/>
      <c r="G138" s="197"/>
      <c r="H138" s="197"/>
      <c r="I138" s="197"/>
      <c r="J138" s="197"/>
      <c r="K138" s="196"/>
      <c r="L138" s="197"/>
      <c r="M138" s="197"/>
      <c r="N138" s="197"/>
      <c r="O138" s="6">
        <v>500</v>
      </c>
      <c r="P138" s="24">
        <v>2012.5</v>
      </c>
      <c r="Q138" s="75"/>
      <c r="R138" s="75"/>
      <c r="S138" s="24">
        <v>2012.5</v>
      </c>
    </row>
    <row r="139" spans="1:19" s="143" customFormat="1" ht="15" customHeight="1" x14ac:dyDescent="0.25">
      <c r="A139" s="144">
        <v>32329</v>
      </c>
      <c r="B139" s="207" t="s">
        <v>74</v>
      </c>
      <c r="C139" s="208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9"/>
      <c r="O139" s="7">
        <v>500</v>
      </c>
      <c r="P139" s="23">
        <v>2012.5</v>
      </c>
      <c r="Q139" s="75"/>
      <c r="R139" s="75"/>
      <c r="S139" s="23">
        <v>2012.5</v>
      </c>
    </row>
    <row r="140" spans="1:19" x14ac:dyDescent="0.25">
      <c r="A140" s="8" t="s">
        <v>113</v>
      </c>
      <c r="B140" s="196" t="s">
        <v>78</v>
      </c>
      <c r="C140" s="197"/>
      <c r="D140" s="197"/>
      <c r="E140" s="197"/>
      <c r="F140" s="197"/>
      <c r="G140" s="197"/>
      <c r="H140" s="197"/>
      <c r="I140" s="197"/>
      <c r="J140" s="197"/>
      <c r="K140" s="196"/>
      <c r="L140" s="197"/>
      <c r="M140" s="197"/>
      <c r="N140" s="197"/>
      <c r="O140" s="6">
        <v>1000</v>
      </c>
      <c r="P140" s="24">
        <f>P141</f>
        <v>1000</v>
      </c>
      <c r="Q140" s="75"/>
      <c r="R140" s="75"/>
      <c r="S140" s="24">
        <f>S141</f>
        <v>1000</v>
      </c>
    </row>
    <row r="141" spans="1:19" x14ac:dyDescent="0.25">
      <c r="A141" s="144">
        <v>32349</v>
      </c>
      <c r="B141" s="198" t="s">
        <v>37</v>
      </c>
      <c r="C141" s="199"/>
      <c r="D141" s="199"/>
      <c r="E141" s="199"/>
      <c r="F141" s="199"/>
      <c r="G141" s="199"/>
      <c r="H141" s="199"/>
      <c r="I141" s="199"/>
      <c r="J141" s="199"/>
      <c r="K141" s="198"/>
      <c r="L141" s="199"/>
      <c r="M141" s="199"/>
      <c r="N141" s="199"/>
      <c r="O141" s="7">
        <v>1000</v>
      </c>
      <c r="P141" s="21">
        <v>1000</v>
      </c>
      <c r="Q141" s="73"/>
      <c r="R141" s="73"/>
      <c r="S141" s="21">
        <v>1000</v>
      </c>
    </row>
    <row r="142" spans="1:19" s="143" customFormat="1" ht="15" customHeight="1" x14ac:dyDescent="0.25">
      <c r="A142" s="33">
        <v>3237</v>
      </c>
      <c r="B142" s="204" t="s">
        <v>120</v>
      </c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6"/>
      <c r="O142" s="6">
        <v>400</v>
      </c>
      <c r="P142" s="24">
        <v>400</v>
      </c>
      <c r="Q142" s="73"/>
      <c r="R142" s="73"/>
      <c r="S142" s="24">
        <v>400</v>
      </c>
    </row>
    <row r="143" spans="1:19" s="143" customFormat="1" ht="15" customHeight="1" x14ac:dyDescent="0.25">
      <c r="A143" s="144">
        <v>32373</v>
      </c>
      <c r="B143" s="207" t="s">
        <v>243</v>
      </c>
      <c r="C143" s="208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9"/>
      <c r="O143" s="7">
        <v>400</v>
      </c>
      <c r="P143" s="21">
        <v>400</v>
      </c>
      <c r="Q143" s="73"/>
      <c r="R143" s="73"/>
      <c r="S143" s="21">
        <v>400</v>
      </c>
    </row>
    <row r="144" spans="1:19" x14ac:dyDescent="0.25">
      <c r="A144" s="8" t="s">
        <v>123</v>
      </c>
      <c r="B144" s="196" t="s">
        <v>124</v>
      </c>
      <c r="C144" s="197"/>
      <c r="D144" s="197"/>
      <c r="E144" s="197"/>
      <c r="F144" s="197"/>
      <c r="G144" s="197"/>
      <c r="H144" s="197"/>
      <c r="I144" s="197"/>
      <c r="J144" s="197"/>
      <c r="K144" s="196"/>
      <c r="L144" s="197"/>
      <c r="M144" s="197"/>
      <c r="N144" s="197"/>
      <c r="O144" s="6">
        <f>O145</f>
        <v>1005</v>
      </c>
      <c r="P144" s="24">
        <f>P145</f>
        <v>1005</v>
      </c>
      <c r="Q144" s="75"/>
      <c r="R144" s="75"/>
      <c r="S144" s="24">
        <f>S145</f>
        <v>1005</v>
      </c>
    </row>
    <row r="145" spans="1:19" x14ac:dyDescent="0.25">
      <c r="A145" s="5" t="s">
        <v>47</v>
      </c>
      <c r="B145" s="198" t="s">
        <v>48</v>
      </c>
      <c r="C145" s="199"/>
      <c r="D145" s="199"/>
      <c r="E145" s="199"/>
      <c r="F145" s="199"/>
      <c r="G145" s="199"/>
      <c r="H145" s="199"/>
      <c r="I145" s="199"/>
      <c r="J145" s="199"/>
      <c r="K145" s="198"/>
      <c r="L145" s="199"/>
      <c r="M145" s="199"/>
      <c r="N145" s="199"/>
      <c r="O145" s="7">
        <v>1005</v>
      </c>
      <c r="P145" s="21">
        <v>1005</v>
      </c>
      <c r="Q145" s="73"/>
      <c r="R145" s="73"/>
      <c r="S145" s="21">
        <v>1005</v>
      </c>
    </row>
    <row r="146" spans="1:19" s="143" customFormat="1" ht="15" customHeight="1" x14ac:dyDescent="0.25">
      <c r="A146" s="33">
        <v>3292</v>
      </c>
      <c r="B146" s="204" t="s">
        <v>130</v>
      </c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6"/>
      <c r="O146" s="6">
        <v>700</v>
      </c>
      <c r="P146" s="24">
        <v>700</v>
      </c>
      <c r="Q146" s="73"/>
      <c r="R146" s="73"/>
      <c r="S146" s="24">
        <v>700</v>
      </c>
    </row>
    <row r="147" spans="1:19" s="143" customFormat="1" ht="15" customHeight="1" x14ac:dyDescent="0.25">
      <c r="A147" s="144">
        <v>32922</v>
      </c>
      <c r="B147" s="207" t="s">
        <v>244</v>
      </c>
      <c r="C147" s="208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9"/>
      <c r="O147" s="7">
        <v>700</v>
      </c>
      <c r="P147" s="21">
        <v>700</v>
      </c>
      <c r="Q147" s="73"/>
      <c r="R147" s="73"/>
      <c r="S147" s="21">
        <v>700</v>
      </c>
    </row>
    <row r="148" spans="1:19" x14ac:dyDescent="0.25">
      <c r="A148" s="8" t="s">
        <v>131</v>
      </c>
      <c r="B148" s="196" t="s">
        <v>55</v>
      </c>
      <c r="C148" s="197"/>
      <c r="D148" s="197"/>
      <c r="E148" s="197"/>
      <c r="F148" s="197"/>
      <c r="G148" s="197"/>
      <c r="H148" s="197"/>
      <c r="I148" s="197"/>
      <c r="J148" s="197"/>
      <c r="K148" s="196"/>
      <c r="L148" s="197"/>
      <c r="M148" s="197"/>
      <c r="N148" s="197"/>
      <c r="O148" s="6">
        <f>O149</f>
        <v>0</v>
      </c>
      <c r="P148" s="24">
        <v>0</v>
      </c>
      <c r="Q148" s="75"/>
      <c r="R148" s="75"/>
      <c r="S148" s="24">
        <v>0</v>
      </c>
    </row>
    <row r="149" spans="1:19" x14ac:dyDescent="0.25">
      <c r="A149" s="5" t="s">
        <v>54</v>
      </c>
      <c r="B149" s="198" t="s">
        <v>55</v>
      </c>
      <c r="C149" s="199"/>
      <c r="D149" s="199"/>
      <c r="E149" s="199"/>
      <c r="F149" s="199"/>
      <c r="G149" s="199"/>
      <c r="H149" s="199"/>
      <c r="I149" s="199"/>
      <c r="J149" s="199"/>
      <c r="K149" s="198"/>
      <c r="L149" s="199"/>
      <c r="M149" s="199"/>
      <c r="N149" s="199"/>
      <c r="O149" s="7">
        <v>0</v>
      </c>
      <c r="P149" s="21">
        <v>0</v>
      </c>
      <c r="Q149" s="73"/>
      <c r="R149" s="73"/>
      <c r="S149" s="21">
        <v>0</v>
      </c>
    </row>
    <row r="150" spans="1:19" x14ac:dyDescent="0.25">
      <c r="A150" s="8" t="s">
        <v>132</v>
      </c>
      <c r="B150" s="196" t="s">
        <v>133</v>
      </c>
      <c r="C150" s="197"/>
      <c r="D150" s="197"/>
      <c r="E150" s="197"/>
      <c r="F150" s="197"/>
      <c r="G150" s="197"/>
      <c r="H150" s="197"/>
      <c r="I150" s="197"/>
      <c r="J150" s="197"/>
      <c r="K150" s="196"/>
      <c r="L150" s="197"/>
      <c r="M150" s="197"/>
      <c r="N150" s="197"/>
      <c r="O150" s="6">
        <f>O151</f>
        <v>15</v>
      </c>
      <c r="P150" s="24">
        <v>50</v>
      </c>
      <c r="Q150" s="75"/>
      <c r="R150" s="75"/>
      <c r="S150" s="24">
        <v>50</v>
      </c>
    </row>
    <row r="151" spans="1:19" x14ac:dyDescent="0.25">
      <c r="A151" s="5" t="s">
        <v>56</v>
      </c>
      <c r="B151" s="198" t="s">
        <v>57</v>
      </c>
      <c r="C151" s="199"/>
      <c r="D151" s="199"/>
      <c r="E151" s="199"/>
      <c r="F151" s="199"/>
      <c r="G151" s="199"/>
      <c r="H151" s="199"/>
      <c r="I151" s="199"/>
      <c r="J151" s="199"/>
      <c r="K151" s="198"/>
      <c r="L151" s="199"/>
      <c r="M151" s="199"/>
      <c r="N151" s="199"/>
      <c r="O151" s="7">
        <v>15</v>
      </c>
      <c r="P151" s="21">
        <v>50</v>
      </c>
      <c r="Q151" s="73"/>
      <c r="R151" s="73"/>
      <c r="S151" s="21">
        <v>50</v>
      </c>
    </row>
    <row r="152" spans="1:19" s="158" customFormat="1" x14ac:dyDescent="0.25">
      <c r="A152" s="33">
        <v>3295</v>
      </c>
      <c r="B152" s="204" t="s">
        <v>135</v>
      </c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6"/>
      <c r="O152" s="6">
        <v>0</v>
      </c>
      <c r="P152" s="24">
        <v>40</v>
      </c>
      <c r="Q152" s="73"/>
      <c r="R152" s="73"/>
      <c r="S152" s="24">
        <v>40</v>
      </c>
    </row>
    <row r="153" spans="1:19" s="158" customFormat="1" x14ac:dyDescent="0.25">
      <c r="A153" s="159">
        <v>32952</v>
      </c>
      <c r="B153" s="207" t="s">
        <v>136</v>
      </c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9"/>
      <c r="O153" s="7">
        <v>0</v>
      </c>
      <c r="P153" s="21">
        <v>40</v>
      </c>
      <c r="Q153" s="73"/>
      <c r="R153" s="73"/>
      <c r="S153" s="21">
        <v>40</v>
      </c>
    </row>
    <row r="154" spans="1:19" x14ac:dyDescent="0.25">
      <c r="A154" s="8" t="s">
        <v>137</v>
      </c>
      <c r="B154" s="196" t="s">
        <v>60</v>
      </c>
      <c r="C154" s="197"/>
      <c r="D154" s="197"/>
      <c r="E154" s="197"/>
      <c r="F154" s="197"/>
      <c r="G154" s="197"/>
      <c r="H154" s="197"/>
      <c r="I154" s="197"/>
      <c r="J154" s="197"/>
      <c r="K154" s="196"/>
      <c r="L154" s="197"/>
      <c r="M154" s="197"/>
      <c r="N154" s="197"/>
      <c r="O154" s="6">
        <f>O155</f>
        <v>140</v>
      </c>
      <c r="P154" s="24">
        <f>P155</f>
        <v>140</v>
      </c>
      <c r="Q154" s="75"/>
      <c r="R154" s="75"/>
      <c r="S154" s="24">
        <f>S155</f>
        <v>140</v>
      </c>
    </row>
    <row r="155" spans="1:19" x14ac:dyDescent="0.25">
      <c r="A155" s="5" t="s">
        <v>76</v>
      </c>
      <c r="B155" s="198" t="s">
        <v>77</v>
      </c>
      <c r="C155" s="199"/>
      <c r="D155" s="199"/>
      <c r="E155" s="199"/>
      <c r="F155" s="199"/>
      <c r="G155" s="199"/>
      <c r="H155" s="199"/>
      <c r="I155" s="199"/>
      <c r="J155" s="199"/>
      <c r="K155" s="198"/>
      <c r="L155" s="199"/>
      <c r="M155" s="199"/>
      <c r="N155" s="199"/>
      <c r="O155" s="7">
        <v>140</v>
      </c>
      <c r="P155" s="21">
        <v>140</v>
      </c>
      <c r="Q155" s="73"/>
      <c r="R155" s="73"/>
      <c r="S155" s="21">
        <v>140</v>
      </c>
    </row>
    <row r="156" spans="1:19" s="143" customFormat="1" ht="15" customHeight="1" x14ac:dyDescent="0.25">
      <c r="A156" s="33">
        <v>3431</v>
      </c>
      <c r="B156" s="166" t="s">
        <v>139</v>
      </c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8"/>
      <c r="O156" s="6">
        <v>2500</v>
      </c>
      <c r="P156" s="24">
        <v>100</v>
      </c>
      <c r="Q156" s="73"/>
      <c r="R156" s="73"/>
      <c r="S156" s="24">
        <v>100</v>
      </c>
    </row>
    <row r="157" spans="1:19" s="143" customFormat="1" ht="15" customHeight="1" x14ac:dyDescent="0.25">
      <c r="A157" s="144">
        <v>34311</v>
      </c>
      <c r="B157" s="207" t="s">
        <v>62</v>
      </c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9"/>
      <c r="O157" s="7">
        <v>2500</v>
      </c>
      <c r="P157" s="21">
        <v>100</v>
      </c>
      <c r="Q157" s="73"/>
      <c r="R157" s="73"/>
      <c r="S157" s="21">
        <v>100</v>
      </c>
    </row>
    <row r="158" spans="1:19" s="143" customFormat="1" ht="15" customHeight="1" x14ac:dyDescent="0.25">
      <c r="A158" s="33">
        <v>4227</v>
      </c>
      <c r="B158" s="204" t="s">
        <v>245</v>
      </c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6"/>
      <c r="O158" s="6">
        <v>2000</v>
      </c>
      <c r="P158" s="24">
        <v>2000</v>
      </c>
      <c r="Q158" s="75"/>
      <c r="R158" s="75"/>
      <c r="S158" s="24">
        <v>2000</v>
      </c>
    </row>
    <row r="159" spans="1:19" s="143" customFormat="1" ht="15" customHeight="1" x14ac:dyDescent="0.25">
      <c r="A159" s="144">
        <v>42273</v>
      </c>
      <c r="B159" s="207" t="s">
        <v>71</v>
      </c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9"/>
      <c r="O159" s="7">
        <v>2000</v>
      </c>
      <c r="P159" s="23">
        <v>2000</v>
      </c>
      <c r="Q159" s="75"/>
      <c r="R159" s="75"/>
      <c r="S159" s="23">
        <v>2000</v>
      </c>
    </row>
    <row r="160" spans="1:19" s="158" customFormat="1" ht="15" customHeight="1" x14ac:dyDescent="0.25">
      <c r="A160" s="33">
        <v>4541</v>
      </c>
      <c r="B160" s="204" t="s">
        <v>69</v>
      </c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5"/>
      <c r="N160" s="206"/>
      <c r="O160" s="6">
        <v>0</v>
      </c>
      <c r="P160" s="24">
        <v>2600</v>
      </c>
      <c r="Q160" s="75"/>
      <c r="R160" s="75"/>
      <c r="S160" s="24">
        <v>2600</v>
      </c>
    </row>
    <row r="161" spans="1:24" s="158" customFormat="1" ht="15" customHeight="1" x14ac:dyDescent="0.25">
      <c r="A161" s="159">
        <v>45411</v>
      </c>
      <c r="B161" s="207" t="s">
        <v>69</v>
      </c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9"/>
      <c r="O161" s="7">
        <v>0</v>
      </c>
      <c r="P161" s="23">
        <v>2600</v>
      </c>
      <c r="Q161" s="75"/>
      <c r="R161" s="75"/>
      <c r="S161" s="23">
        <v>2600</v>
      </c>
    </row>
    <row r="162" spans="1:24" ht="11.1" customHeight="1" x14ac:dyDescent="0.25">
      <c r="A162" s="119"/>
      <c r="B162" s="202"/>
      <c r="C162" s="203"/>
      <c r="D162" s="203"/>
      <c r="E162" s="203"/>
      <c r="F162" s="203"/>
      <c r="G162" s="203"/>
      <c r="H162" s="203"/>
      <c r="I162" s="203"/>
      <c r="J162" s="203"/>
      <c r="K162" s="202"/>
      <c r="L162" s="203"/>
      <c r="M162" s="203"/>
      <c r="N162" s="203"/>
      <c r="O162" s="120"/>
      <c r="P162" s="121"/>
      <c r="Q162" s="122"/>
      <c r="R162" s="122"/>
      <c r="S162" s="134"/>
    </row>
    <row r="163" spans="1:24" ht="17.45" customHeight="1" x14ac:dyDescent="0.25">
      <c r="A163" s="95" t="s">
        <v>192</v>
      </c>
      <c r="B163" s="235" t="s">
        <v>193</v>
      </c>
      <c r="C163" s="236"/>
      <c r="D163" s="236"/>
      <c r="E163" s="236"/>
      <c r="F163" s="236"/>
      <c r="G163" s="236"/>
      <c r="H163" s="236"/>
      <c r="I163" s="236"/>
      <c r="J163" s="236"/>
      <c r="K163" s="237"/>
      <c r="L163" s="238"/>
      <c r="M163" s="238"/>
      <c r="N163" s="238"/>
      <c r="O163" s="52">
        <f>O165+O167</f>
        <v>8587</v>
      </c>
      <c r="P163" s="136">
        <f>P165+P167</f>
        <v>9000</v>
      </c>
      <c r="Q163" s="137"/>
      <c r="R163" s="137"/>
      <c r="S163" s="136">
        <f>S165+S167</f>
        <v>9000</v>
      </c>
    </row>
    <row r="164" spans="1:24" x14ac:dyDescent="0.25">
      <c r="A164" s="5" t="s">
        <v>169</v>
      </c>
      <c r="B164" s="198" t="s">
        <v>170</v>
      </c>
      <c r="C164" s="199"/>
      <c r="D164" s="199"/>
      <c r="E164" s="199"/>
      <c r="F164" s="199"/>
      <c r="G164" s="199"/>
      <c r="H164" s="199"/>
      <c r="I164" s="199"/>
      <c r="J164" s="199"/>
      <c r="K164" s="198"/>
      <c r="L164" s="199"/>
      <c r="M164" s="199"/>
      <c r="N164" s="199"/>
      <c r="O164" s="6">
        <v>0</v>
      </c>
      <c r="P164" s="24">
        <v>0</v>
      </c>
      <c r="Q164" s="113"/>
      <c r="R164" s="113"/>
      <c r="S164" s="24">
        <v>0</v>
      </c>
    </row>
    <row r="165" spans="1:24" ht="13.15" customHeight="1" x14ac:dyDescent="0.25">
      <c r="A165" s="8" t="s">
        <v>160</v>
      </c>
      <c r="B165" s="196" t="s">
        <v>161</v>
      </c>
      <c r="C165" s="197"/>
      <c r="D165" s="197"/>
      <c r="E165" s="197"/>
      <c r="F165" s="197"/>
      <c r="G165" s="197"/>
      <c r="H165" s="197"/>
      <c r="I165" s="197"/>
      <c r="J165" s="197"/>
      <c r="K165" s="196"/>
      <c r="L165" s="197"/>
      <c r="M165" s="197"/>
      <c r="N165" s="197"/>
      <c r="O165" s="6">
        <v>6000</v>
      </c>
      <c r="P165" s="24">
        <v>0</v>
      </c>
      <c r="Q165" s="113"/>
      <c r="R165" s="113"/>
      <c r="S165" s="24">
        <v>0</v>
      </c>
    </row>
    <row r="166" spans="1:24" x14ac:dyDescent="0.25">
      <c r="A166" s="5" t="s">
        <v>162</v>
      </c>
      <c r="B166" s="198" t="s">
        <v>163</v>
      </c>
      <c r="C166" s="199"/>
      <c r="D166" s="199"/>
      <c r="E166" s="199"/>
      <c r="F166" s="199"/>
      <c r="G166" s="199"/>
      <c r="H166" s="199"/>
      <c r="I166" s="199"/>
      <c r="J166" s="199"/>
      <c r="K166" s="198"/>
      <c r="L166" s="199"/>
      <c r="M166" s="199"/>
      <c r="N166" s="199"/>
      <c r="O166" s="7">
        <v>6000</v>
      </c>
      <c r="P166" s="23">
        <v>0</v>
      </c>
      <c r="Q166" s="114"/>
      <c r="R166" s="114"/>
      <c r="S166" s="23">
        <v>0</v>
      </c>
    </row>
    <row r="167" spans="1:24" x14ac:dyDescent="0.25">
      <c r="A167" s="8" t="s">
        <v>179</v>
      </c>
      <c r="B167" s="196" t="s">
        <v>228</v>
      </c>
      <c r="C167" s="197"/>
      <c r="D167" s="197"/>
      <c r="E167" s="197"/>
      <c r="F167" s="197"/>
      <c r="G167" s="197"/>
      <c r="H167" s="197"/>
      <c r="I167" s="197"/>
      <c r="J167" s="197"/>
      <c r="K167" s="196"/>
      <c r="L167" s="197"/>
      <c r="M167" s="197"/>
      <c r="N167" s="197"/>
      <c r="O167" s="6">
        <v>2587</v>
      </c>
      <c r="P167" s="24">
        <f>P168</f>
        <v>9000</v>
      </c>
      <c r="Q167" s="113"/>
      <c r="R167" s="113"/>
      <c r="S167" s="24">
        <f>S168</f>
        <v>9000</v>
      </c>
    </row>
    <row r="168" spans="1:24" x14ac:dyDescent="0.25">
      <c r="A168" s="9">
        <v>65264</v>
      </c>
      <c r="B168" s="198" t="s">
        <v>194</v>
      </c>
      <c r="C168" s="199"/>
      <c r="D168" s="199"/>
      <c r="E168" s="199"/>
      <c r="F168" s="199"/>
      <c r="G168" s="199"/>
      <c r="H168" s="199"/>
      <c r="I168" s="199"/>
      <c r="J168" s="199"/>
      <c r="K168" s="198"/>
      <c r="L168" s="199"/>
      <c r="M168" s="199"/>
      <c r="N168" s="199"/>
      <c r="O168" s="7">
        <v>2587</v>
      </c>
      <c r="P168" s="23">
        <v>9000</v>
      </c>
      <c r="Q168" s="114"/>
      <c r="R168" s="114"/>
      <c r="S168" s="23">
        <v>9000</v>
      </c>
    </row>
    <row r="169" spans="1:24" ht="18.2" customHeight="1" x14ac:dyDescent="0.25">
      <c r="A169" s="95" t="s">
        <v>192</v>
      </c>
      <c r="B169" s="235" t="s">
        <v>195</v>
      </c>
      <c r="C169" s="236"/>
      <c r="D169" s="236"/>
      <c r="E169" s="236"/>
      <c r="F169" s="236"/>
      <c r="G169" s="236"/>
      <c r="H169" s="236"/>
      <c r="I169" s="236"/>
      <c r="J169" s="236"/>
      <c r="K169" s="237"/>
      <c r="L169" s="238"/>
      <c r="M169" s="238"/>
      <c r="N169" s="238"/>
      <c r="O169" s="52">
        <f>O172+O176+O179+O181+O183+O185+O189+O191+O193</f>
        <v>8587</v>
      </c>
      <c r="P169" s="136">
        <f>P170+P172+P174+P179+P181+P183+P185+P187+P189+P193</f>
        <v>9000</v>
      </c>
      <c r="Q169" s="137"/>
      <c r="R169" s="137"/>
      <c r="S169" s="136">
        <f>S170+S172+S174+S179+S181+S183+S185+S187+S189+S193</f>
        <v>9000</v>
      </c>
    </row>
    <row r="170" spans="1:24" ht="17.45" customHeight="1" x14ac:dyDescent="0.25">
      <c r="A170" s="9">
        <v>32119</v>
      </c>
      <c r="B170" s="196" t="s">
        <v>89</v>
      </c>
      <c r="C170" s="197"/>
      <c r="D170" s="197"/>
      <c r="E170" s="197"/>
      <c r="F170" s="197"/>
      <c r="G170" s="197"/>
      <c r="H170" s="197"/>
      <c r="I170" s="197"/>
      <c r="J170" s="197"/>
      <c r="K170" s="198"/>
      <c r="L170" s="199"/>
      <c r="M170" s="199"/>
      <c r="N170" s="199"/>
      <c r="O170" s="26">
        <v>0</v>
      </c>
      <c r="P170" s="27">
        <v>300</v>
      </c>
      <c r="Q170" s="76"/>
      <c r="R170" s="76"/>
      <c r="S170" s="27">
        <v>300</v>
      </c>
    </row>
    <row r="171" spans="1:24" ht="16.899999999999999" customHeight="1" x14ac:dyDescent="0.25">
      <c r="A171" s="5" t="s">
        <v>6</v>
      </c>
      <c r="B171" s="196" t="s">
        <v>224</v>
      </c>
      <c r="C171" s="197"/>
      <c r="D171" s="197"/>
      <c r="E171" s="197"/>
      <c r="F171" s="197"/>
      <c r="G171" s="197"/>
      <c r="H171" s="197"/>
      <c r="I171" s="197"/>
      <c r="J171" s="197"/>
      <c r="K171" s="196"/>
      <c r="L171" s="197"/>
      <c r="M171" s="197"/>
      <c r="N171" s="197"/>
      <c r="O171" s="6">
        <v>0</v>
      </c>
      <c r="P171" s="27">
        <v>0</v>
      </c>
      <c r="Q171" s="76"/>
      <c r="R171" s="76"/>
      <c r="S171" s="27">
        <v>0</v>
      </c>
    </row>
    <row r="172" spans="1:24" x14ac:dyDescent="0.25">
      <c r="A172" s="5" t="s">
        <v>95</v>
      </c>
      <c r="B172" s="196" t="s">
        <v>96</v>
      </c>
      <c r="C172" s="197"/>
      <c r="D172" s="197"/>
      <c r="E172" s="197"/>
      <c r="F172" s="197"/>
      <c r="G172" s="197"/>
      <c r="H172" s="197"/>
      <c r="I172" s="197"/>
      <c r="J172" s="197"/>
      <c r="K172" s="198"/>
      <c r="L172" s="199"/>
      <c r="M172" s="199"/>
      <c r="N172" s="199"/>
      <c r="O172" s="6">
        <v>200</v>
      </c>
      <c r="P172" s="27">
        <f>P173</f>
        <v>300</v>
      </c>
      <c r="Q172" s="76"/>
      <c r="R172" s="76"/>
      <c r="S172" s="27">
        <f>S173</f>
        <v>300</v>
      </c>
    </row>
    <row r="173" spans="1:24" x14ac:dyDescent="0.25">
      <c r="A173" s="5" t="s">
        <v>10</v>
      </c>
      <c r="B173" s="198" t="s">
        <v>13</v>
      </c>
      <c r="C173" s="199"/>
      <c r="D173" s="199"/>
      <c r="E173" s="199"/>
      <c r="F173" s="199"/>
      <c r="G173" s="199"/>
      <c r="H173" s="199"/>
      <c r="I173" s="199"/>
      <c r="J173" s="199"/>
      <c r="K173" s="198"/>
      <c r="L173" s="199"/>
      <c r="M173" s="199"/>
      <c r="N173" s="199"/>
      <c r="O173" s="7">
        <v>200</v>
      </c>
      <c r="P173" s="57">
        <v>300</v>
      </c>
      <c r="Q173" s="77"/>
      <c r="R173" s="77"/>
      <c r="S173" s="57">
        <v>300</v>
      </c>
    </row>
    <row r="174" spans="1:24" x14ac:dyDescent="0.25">
      <c r="A174" s="5" t="s">
        <v>97</v>
      </c>
      <c r="B174" s="196" t="s">
        <v>98</v>
      </c>
      <c r="C174" s="197"/>
      <c r="D174" s="197"/>
      <c r="E174" s="197"/>
      <c r="F174" s="197"/>
      <c r="G174" s="197"/>
      <c r="H174" s="197"/>
      <c r="I174" s="197"/>
      <c r="J174" s="197"/>
      <c r="K174" s="196"/>
      <c r="L174" s="197"/>
      <c r="M174" s="197"/>
      <c r="N174" s="197"/>
      <c r="O174" s="6">
        <v>0</v>
      </c>
      <c r="P174" s="27">
        <f>P175</f>
        <v>2300</v>
      </c>
      <c r="Q174" s="76"/>
      <c r="R174" s="76"/>
      <c r="S174" s="27">
        <f>S175</f>
        <v>2300</v>
      </c>
    </row>
    <row r="175" spans="1:24" x14ac:dyDescent="0.25">
      <c r="A175" s="5" t="s">
        <v>14</v>
      </c>
      <c r="B175" s="198" t="s">
        <v>15</v>
      </c>
      <c r="C175" s="199"/>
      <c r="D175" s="199"/>
      <c r="E175" s="199"/>
      <c r="F175" s="199"/>
      <c r="G175" s="199"/>
      <c r="H175" s="199"/>
      <c r="I175" s="199"/>
      <c r="J175" s="199"/>
      <c r="K175" s="198"/>
      <c r="L175" s="199"/>
      <c r="M175" s="199"/>
      <c r="N175" s="199"/>
      <c r="O175" s="7">
        <v>0</v>
      </c>
      <c r="P175" s="57">
        <v>2300</v>
      </c>
      <c r="Q175" s="77"/>
      <c r="R175" s="77"/>
      <c r="S175" s="57">
        <v>2300</v>
      </c>
      <c r="X175" s="28"/>
    </row>
    <row r="176" spans="1:24" x14ac:dyDescent="0.25">
      <c r="A176" s="5" t="s">
        <v>99</v>
      </c>
      <c r="B176" s="196" t="s">
        <v>100</v>
      </c>
      <c r="C176" s="197"/>
      <c r="D176" s="197"/>
      <c r="E176" s="197"/>
      <c r="F176" s="197"/>
      <c r="G176" s="197"/>
      <c r="H176" s="197"/>
      <c r="I176" s="197"/>
      <c r="J176" s="197"/>
      <c r="K176" s="196"/>
      <c r="L176" s="197"/>
      <c r="M176" s="197"/>
      <c r="N176" s="197"/>
      <c r="O176" s="6">
        <v>0</v>
      </c>
      <c r="P176" s="27">
        <v>0</v>
      </c>
      <c r="Q176" s="76"/>
      <c r="R176" s="76"/>
      <c r="S176" s="27">
        <v>0</v>
      </c>
    </row>
    <row r="177" spans="1:19" x14ac:dyDescent="0.25">
      <c r="A177" s="5" t="s">
        <v>16</v>
      </c>
      <c r="B177" s="198" t="s">
        <v>17</v>
      </c>
      <c r="C177" s="199"/>
      <c r="D177" s="199"/>
      <c r="E177" s="199"/>
      <c r="F177" s="199"/>
      <c r="G177" s="199"/>
      <c r="H177" s="199"/>
      <c r="I177" s="199"/>
      <c r="J177" s="199"/>
      <c r="K177" s="198"/>
      <c r="L177" s="199"/>
      <c r="M177" s="199"/>
      <c r="N177" s="199"/>
      <c r="O177" s="7">
        <v>0</v>
      </c>
      <c r="P177" s="57">
        <v>0</v>
      </c>
      <c r="Q177" s="77"/>
      <c r="R177" s="77"/>
      <c r="S177" s="57">
        <v>0</v>
      </c>
    </row>
    <row r="178" spans="1:19" x14ac:dyDescent="0.25">
      <c r="A178" s="5" t="s">
        <v>18</v>
      </c>
      <c r="B178" s="198" t="s">
        <v>19</v>
      </c>
      <c r="C178" s="199"/>
      <c r="D178" s="199"/>
      <c r="E178" s="199"/>
      <c r="F178" s="199"/>
      <c r="G178" s="199"/>
      <c r="H178" s="199"/>
      <c r="I178" s="199"/>
      <c r="J178" s="199"/>
      <c r="K178" s="198"/>
      <c r="L178" s="199"/>
      <c r="M178" s="199"/>
      <c r="N178" s="199"/>
      <c r="O178" s="7">
        <v>500</v>
      </c>
      <c r="P178" s="57">
        <v>0</v>
      </c>
      <c r="Q178" s="77"/>
      <c r="R178" s="77"/>
      <c r="S178" s="57">
        <v>0</v>
      </c>
    </row>
    <row r="179" spans="1:19" x14ac:dyDescent="0.25">
      <c r="A179" s="33">
        <v>3224</v>
      </c>
      <c r="B179" s="196" t="s">
        <v>82</v>
      </c>
      <c r="C179" s="197"/>
      <c r="D179" s="197"/>
      <c r="E179" s="197"/>
      <c r="F179" s="197"/>
      <c r="G179" s="197"/>
      <c r="H179" s="197"/>
      <c r="I179" s="197"/>
      <c r="J179" s="197"/>
      <c r="K179" s="196"/>
      <c r="L179" s="197"/>
      <c r="M179" s="197"/>
      <c r="N179" s="197"/>
      <c r="O179" s="6">
        <v>300</v>
      </c>
      <c r="P179" s="27">
        <v>300</v>
      </c>
      <c r="Q179" s="76"/>
      <c r="R179" s="76"/>
      <c r="S179" s="27">
        <v>300</v>
      </c>
    </row>
    <row r="180" spans="1:19" s="150" customFormat="1" ht="15" customHeight="1" x14ac:dyDescent="0.25">
      <c r="A180" s="151">
        <v>32241</v>
      </c>
      <c r="B180" s="207" t="s">
        <v>247</v>
      </c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9"/>
      <c r="O180" s="7">
        <v>300</v>
      </c>
      <c r="P180" s="57">
        <v>300</v>
      </c>
      <c r="Q180" s="76"/>
      <c r="R180" s="76"/>
      <c r="S180" s="57">
        <v>300</v>
      </c>
    </row>
    <row r="181" spans="1:19" s="150" customFormat="1" ht="15" customHeight="1" x14ac:dyDescent="0.25">
      <c r="A181" s="33">
        <v>3225</v>
      </c>
      <c r="B181" s="204" t="s">
        <v>25</v>
      </c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6"/>
      <c r="O181" s="6">
        <v>400</v>
      </c>
      <c r="P181" s="27">
        <v>382.6</v>
      </c>
      <c r="Q181" s="76"/>
      <c r="R181" s="76"/>
      <c r="S181" s="27">
        <v>382.6</v>
      </c>
    </row>
    <row r="182" spans="1:19" x14ac:dyDescent="0.25">
      <c r="A182" s="149" t="s">
        <v>24</v>
      </c>
      <c r="B182" s="198" t="s">
        <v>25</v>
      </c>
      <c r="C182" s="199"/>
      <c r="D182" s="199"/>
      <c r="E182" s="199"/>
      <c r="F182" s="199"/>
      <c r="G182" s="199"/>
      <c r="H182" s="199"/>
      <c r="I182" s="199"/>
      <c r="J182" s="199"/>
      <c r="K182" s="196"/>
      <c r="L182" s="197"/>
      <c r="M182" s="197"/>
      <c r="N182" s="197"/>
      <c r="O182" s="7">
        <v>400</v>
      </c>
      <c r="P182" s="57">
        <v>382.6</v>
      </c>
      <c r="Q182" s="76"/>
      <c r="R182" s="76"/>
      <c r="S182" s="57">
        <v>382.6</v>
      </c>
    </row>
    <row r="183" spans="1:19" s="150" customFormat="1" ht="15" customHeight="1" x14ac:dyDescent="0.25">
      <c r="A183" s="33">
        <v>3231</v>
      </c>
      <c r="B183" s="204" t="s">
        <v>248</v>
      </c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6"/>
      <c r="O183" s="6">
        <v>1500</v>
      </c>
      <c r="P183" s="27">
        <v>3000</v>
      </c>
      <c r="Q183" s="76"/>
      <c r="R183" s="76"/>
      <c r="S183" s="27">
        <v>3000</v>
      </c>
    </row>
    <row r="184" spans="1:19" s="150" customFormat="1" ht="15" customHeight="1" x14ac:dyDescent="0.25">
      <c r="A184" s="151">
        <v>32319</v>
      </c>
      <c r="B184" s="207" t="s">
        <v>249</v>
      </c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9"/>
      <c r="O184" s="7">
        <v>1500</v>
      </c>
      <c r="P184" s="57">
        <v>3000</v>
      </c>
      <c r="Q184" s="76"/>
      <c r="R184" s="76"/>
      <c r="S184" s="57">
        <v>3000</v>
      </c>
    </row>
    <row r="185" spans="1:19" x14ac:dyDescent="0.25">
      <c r="A185" s="148" t="s">
        <v>109</v>
      </c>
      <c r="B185" s="196" t="s">
        <v>110</v>
      </c>
      <c r="C185" s="197"/>
      <c r="D185" s="197"/>
      <c r="E185" s="197"/>
      <c r="F185" s="197"/>
      <c r="G185" s="197"/>
      <c r="H185" s="197"/>
      <c r="I185" s="197"/>
      <c r="J185" s="197"/>
      <c r="K185" s="196"/>
      <c r="L185" s="197"/>
      <c r="M185" s="197"/>
      <c r="N185" s="197"/>
      <c r="O185" s="6">
        <f>O186</f>
        <v>287</v>
      </c>
      <c r="P185" s="27">
        <f>P186</f>
        <v>287</v>
      </c>
      <c r="Q185" s="76"/>
      <c r="R185" s="76"/>
      <c r="S185" s="27">
        <f>S186</f>
        <v>287</v>
      </c>
    </row>
    <row r="186" spans="1:19" x14ac:dyDescent="0.25">
      <c r="A186" s="5" t="s">
        <v>34</v>
      </c>
      <c r="B186" s="198" t="s">
        <v>110</v>
      </c>
      <c r="C186" s="199"/>
      <c r="D186" s="199"/>
      <c r="E186" s="199"/>
      <c r="F186" s="199"/>
      <c r="G186" s="199"/>
      <c r="H186" s="199"/>
      <c r="I186" s="199"/>
      <c r="J186" s="199"/>
      <c r="K186" s="198"/>
      <c r="L186" s="199"/>
      <c r="M186" s="199"/>
      <c r="N186" s="199"/>
      <c r="O186" s="7">
        <v>287</v>
      </c>
      <c r="P186" s="57">
        <v>287</v>
      </c>
      <c r="Q186" s="77"/>
      <c r="R186" s="77"/>
      <c r="S186" s="57">
        <v>287</v>
      </c>
    </row>
    <row r="187" spans="1:19" x14ac:dyDescent="0.25">
      <c r="A187" s="5" t="s">
        <v>113</v>
      </c>
      <c r="B187" s="196" t="s">
        <v>78</v>
      </c>
      <c r="C187" s="197"/>
      <c r="D187" s="197"/>
      <c r="E187" s="197"/>
      <c r="F187" s="197"/>
      <c r="G187" s="197"/>
      <c r="H187" s="197"/>
      <c r="I187" s="197"/>
      <c r="J187" s="197"/>
      <c r="K187" s="196"/>
      <c r="L187" s="197"/>
      <c r="M187" s="197"/>
      <c r="N187" s="197"/>
      <c r="O187" s="6">
        <v>0</v>
      </c>
      <c r="P187" s="27">
        <f>P188</f>
        <v>0</v>
      </c>
      <c r="Q187" s="76"/>
      <c r="R187" s="76"/>
      <c r="S187" s="27">
        <f>S188</f>
        <v>0</v>
      </c>
    </row>
    <row r="188" spans="1:19" x14ac:dyDescent="0.25">
      <c r="A188" s="5" t="s">
        <v>36</v>
      </c>
      <c r="B188" s="198" t="s">
        <v>37</v>
      </c>
      <c r="C188" s="199"/>
      <c r="D188" s="199"/>
      <c r="E188" s="199"/>
      <c r="F188" s="199"/>
      <c r="G188" s="199"/>
      <c r="H188" s="199"/>
      <c r="I188" s="199"/>
      <c r="J188" s="199"/>
      <c r="K188" s="198"/>
      <c r="L188" s="199"/>
      <c r="M188" s="199"/>
      <c r="N188" s="199"/>
      <c r="O188" s="7">
        <v>0</v>
      </c>
      <c r="P188" s="57">
        <v>0</v>
      </c>
      <c r="Q188" s="77"/>
      <c r="R188" s="77"/>
      <c r="S188" s="57">
        <v>0</v>
      </c>
    </row>
    <row r="189" spans="1:19" x14ac:dyDescent="0.25">
      <c r="A189" s="5" t="s">
        <v>123</v>
      </c>
      <c r="B189" s="196" t="s">
        <v>124</v>
      </c>
      <c r="C189" s="197"/>
      <c r="D189" s="197"/>
      <c r="E189" s="197"/>
      <c r="F189" s="197"/>
      <c r="G189" s="197"/>
      <c r="H189" s="197"/>
      <c r="I189" s="197"/>
      <c r="J189" s="197"/>
      <c r="K189" s="196"/>
      <c r="L189" s="197"/>
      <c r="M189" s="197"/>
      <c r="N189" s="197"/>
      <c r="O189" s="6">
        <f>O190</f>
        <v>1200</v>
      </c>
      <c r="P189" s="27">
        <f>P190</f>
        <v>1630.4</v>
      </c>
      <c r="Q189" s="76"/>
      <c r="R189" s="76"/>
      <c r="S189" s="27">
        <f>S190</f>
        <v>1630.4</v>
      </c>
    </row>
    <row r="190" spans="1:19" x14ac:dyDescent="0.25">
      <c r="A190" s="5" t="s">
        <v>47</v>
      </c>
      <c r="B190" s="198" t="s">
        <v>48</v>
      </c>
      <c r="C190" s="199"/>
      <c r="D190" s="199"/>
      <c r="E190" s="199"/>
      <c r="F190" s="199"/>
      <c r="G190" s="199"/>
      <c r="H190" s="199"/>
      <c r="I190" s="199"/>
      <c r="J190" s="199"/>
      <c r="K190" s="198"/>
      <c r="L190" s="199"/>
      <c r="M190" s="199"/>
      <c r="N190" s="199"/>
      <c r="O190" s="7">
        <v>1200</v>
      </c>
      <c r="P190" s="57">
        <v>1630.4</v>
      </c>
      <c r="Q190" s="77"/>
      <c r="R190" s="77"/>
      <c r="S190" s="57">
        <v>1630.4</v>
      </c>
    </row>
    <row r="191" spans="1:19" x14ac:dyDescent="0.25">
      <c r="A191" s="33">
        <v>3299</v>
      </c>
      <c r="B191" s="196" t="s">
        <v>60</v>
      </c>
      <c r="C191" s="197"/>
      <c r="D191" s="197"/>
      <c r="E191" s="197"/>
      <c r="F191" s="197"/>
      <c r="G191" s="197"/>
      <c r="H191" s="197"/>
      <c r="I191" s="197"/>
      <c r="J191" s="197"/>
      <c r="K191" s="196"/>
      <c r="L191" s="197"/>
      <c r="M191" s="197"/>
      <c r="N191" s="197"/>
      <c r="O191" s="6">
        <v>1200</v>
      </c>
      <c r="P191" s="27">
        <f>P192</f>
        <v>0</v>
      </c>
      <c r="Q191" s="76"/>
      <c r="R191" s="76"/>
      <c r="S191" s="27">
        <f>S192</f>
        <v>0</v>
      </c>
    </row>
    <row r="192" spans="1:19" x14ac:dyDescent="0.25">
      <c r="A192" s="151">
        <v>32999</v>
      </c>
      <c r="B192" s="198" t="s">
        <v>60</v>
      </c>
      <c r="C192" s="199"/>
      <c r="D192" s="199"/>
      <c r="E192" s="199"/>
      <c r="F192" s="199"/>
      <c r="G192" s="199"/>
      <c r="H192" s="199"/>
      <c r="I192" s="199"/>
      <c r="J192" s="199"/>
      <c r="K192" s="198"/>
      <c r="L192" s="199"/>
      <c r="M192" s="199"/>
      <c r="N192" s="199"/>
      <c r="O192" s="7">
        <v>1200</v>
      </c>
      <c r="P192" s="57">
        <v>0</v>
      </c>
      <c r="Q192" s="77"/>
      <c r="R192" s="77"/>
      <c r="S192" s="57">
        <v>0</v>
      </c>
    </row>
    <row r="193" spans="1:19" s="150" customFormat="1" ht="15" customHeight="1" x14ac:dyDescent="0.25">
      <c r="A193" s="33">
        <v>4227</v>
      </c>
      <c r="B193" s="204" t="s">
        <v>245</v>
      </c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6"/>
      <c r="O193" s="6">
        <v>3500</v>
      </c>
      <c r="P193" s="27">
        <v>500</v>
      </c>
      <c r="Q193" s="77"/>
      <c r="R193" s="77"/>
      <c r="S193" s="27">
        <v>500</v>
      </c>
    </row>
    <row r="194" spans="1:19" x14ac:dyDescent="0.25">
      <c r="A194" s="149" t="s">
        <v>70</v>
      </c>
      <c r="B194" s="198" t="s">
        <v>71</v>
      </c>
      <c r="C194" s="199"/>
      <c r="D194" s="199"/>
      <c r="E194" s="199"/>
      <c r="F194" s="199"/>
      <c r="G194" s="199"/>
      <c r="H194" s="199"/>
      <c r="I194" s="199"/>
      <c r="J194" s="199"/>
      <c r="K194" s="198"/>
      <c r="L194" s="199"/>
      <c r="M194" s="199"/>
      <c r="N194" s="199"/>
      <c r="O194" s="7">
        <v>3500</v>
      </c>
      <c r="P194" s="57">
        <v>500</v>
      </c>
      <c r="Q194" s="76"/>
      <c r="R194" s="76"/>
      <c r="S194" s="57">
        <v>500</v>
      </c>
    </row>
    <row r="195" spans="1:19" s="49" customFormat="1" ht="11.1" customHeight="1" x14ac:dyDescent="0.25">
      <c r="A195" s="119"/>
      <c r="B195" s="281"/>
      <c r="C195" s="282"/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3"/>
      <c r="O195" s="120"/>
      <c r="P195" s="123"/>
      <c r="Q195" s="124"/>
      <c r="R195" s="124"/>
      <c r="S195" s="134"/>
    </row>
    <row r="196" spans="1:19" ht="19.350000000000001" customHeight="1" x14ac:dyDescent="0.25">
      <c r="A196" s="125" t="s">
        <v>196</v>
      </c>
      <c r="B196" s="200" t="s">
        <v>197</v>
      </c>
      <c r="C196" s="201"/>
      <c r="D196" s="201"/>
      <c r="E196" s="201"/>
      <c r="F196" s="201"/>
      <c r="G196" s="201"/>
      <c r="H196" s="201"/>
      <c r="I196" s="201"/>
      <c r="J196" s="201"/>
      <c r="K196" s="304"/>
      <c r="L196" s="305"/>
      <c r="M196" s="305"/>
      <c r="N196" s="305"/>
      <c r="O196" s="126">
        <f>O197+O199+O201</f>
        <v>598600</v>
      </c>
      <c r="P196" s="127">
        <f>P197+P199+P201</f>
        <v>725053</v>
      </c>
      <c r="Q196" s="128"/>
      <c r="R196" s="128"/>
      <c r="S196" s="127">
        <f>S197+S199+S201</f>
        <v>725053</v>
      </c>
    </row>
    <row r="197" spans="1:19" ht="30.2" customHeight="1" x14ac:dyDescent="0.25">
      <c r="A197" s="5" t="s">
        <v>198</v>
      </c>
      <c r="B197" s="196" t="s">
        <v>199</v>
      </c>
      <c r="C197" s="197"/>
      <c r="D197" s="197"/>
      <c r="E197" s="197"/>
      <c r="F197" s="197"/>
      <c r="G197" s="197"/>
      <c r="H197" s="197"/>
      <c r="I197" s="197"/>
      <c r="J197" s="197"/>
      <c r="K197" s="196"/>
      <c r="L197" s="197"/>
      <c r="M197" s="197"/>
      <c r="N197" s="197"/>
      <c r="O197" s="32">
        <f>O198</f>
        <v>598600</v>
      </c>
      <c r="P197" s="27">
        <f>P198</f>
        <v>725053</v>
      </c>
      <c r="Q197" s="76"/>
      <c r="R197" s="76"/>
      <c r="S197" s="27">
        <f>S198</f>
        <v>725053</v>
      </c>
    </row>
    <row r="198" spans="1:19" ht="27.6" customHeight="1" x14ac:dyDescent="0.25">
      <c r="A198" s="5" t="s">
        <v>200</v>
      </c>
      <c r="B198" s="198" t="s">
        <v>201</v>
      </c>
      <c r="C198" s="199"/>
      <c r="D198" s="199"/>
      <c r="E198" s="199"/>
      <c r="F198" s="199"/>
      <c r="G198" s="199"/>
      <c r="H198" s="199"/>
      <c r="I198" s="199"/>
      <c r="J198" s="199"/>
      <c r="K198" s="198"/>
      <c r="L198" s="199"/>
      <c r="M198" s="199"/>
      <c r="N198" s="199"/>
      <c r="O198" s="36">
        <v>598600</v>
      </c>
      <c r="P198" s="21">
        <v>725053</v>
      </c>
      <c r="Q198" s="73"/>
      <c r="R198" s="73"/>
      <c r="S198" s="21">
        <v>725053</v>
      </c>
    </row>
    <row r="199" spans="1:19" ht="28.9" customHeight="1" x14ac:dyDescent="0.25">
      <c r="A199" s="5" t="s">
        <v>202</v>
      </c>
      <c r="B199" s="196" t="s">
        <v>203</v>
      </c>
      <c r="C199" s="197"/>
      <c r="D199" s="197"/>
      <c r="E199" s="197"/>
      <c r="F199" s="197"/>
      <c r="G199" s="197"/>
      <c r="H199" s="197"/>
      <c r="I199" s="197"/>
      <c r="J199" s="197"/>
      <c r="K199" s="196"/>
      <c r="L199" s="197"/>
      <c r="M199" s="197"/>
      <c r="N199" s="197"/>
      <c r="O199" s="32">
        <v>0</v>
      </c>
      <c r="P199" s="27">
        <f>P200</f>
        <v>0</v>
      </c>
      <c r="Q199" s="76"/>
      <c r="R199" s="76"/>
      <c r="S199" s="27">
        <f>S200</f>
        <v>0</v>
      </c>
    </row>
    <row r="200" spans="1:19" x14ac:dyDescent="0.25">
      <c r="A200" s="5" t="s">
        <v>204</v>
      </c>
      <c r="B200" s="198" t="s">
        <v>203</v>
      </c>
      <c r="C200" s="199"/>
      <c r="D200" s="199"/>
      <c r="E200" s="199"/>
      <c r="F200" s="199"/>
      <c r="G200" s="199"/>
      <c r="H200" s="199"/>
      <c r="I200" s="199"/>
      <c r="J200" s="199"/>
      <c r="K200" s="198"/>
      <c r="L200" s="199"/>
      <c r="M200" s="199"/>
      <c r="N200" s="199"/>
      <c r="O200" s="7">
        <v>0</v>
      </c>
      <c r="P200" s="21">
        <v>0</v>
      </c>
      <c r="Q200" s="73"/>
      <c r="R200" s="73"/>
      <c r="S200" s="21">
        <v>0</v>
      </c>
    </row>
    <row r="201" spans="1:19" ht="17.45" customHeight="1" x14ac:dyDescent="0.25">
      <c r="A201" s="58" t="s">
        <v>160</v>
      </c>
      <c r="B201" s="233" t="s">
        <v>161</v>
      </c>
      <c r="C201" s="234"/>
      <c r="D201" s="234"/>
      <c r="E201" s="234"/>
      <c r="F201" s="234"/>
      <c r="G201" s="234"/>
      <c r="H201" s="234"/>
      <c r="I201" s="234"/>
      <c r="J201" s="234"/>
      <c r="K201" s="196"/>
      <c r="L201" s="197"/>
      <c r="M201" s="197"/>
      <c r="N201" s="197"/>
      <c r="O201" s="26">
        <v>0</v>
      </c>
      <c r="P201" s="27">
        <v>0</v>
      </c>
      <c r="Q201" s="76"/>
      <c r="R201" s="76"/>
      <c r="S201" s="27">
        <v>0</v>
      </c>
    </row>
    <row r="202" spans="1:19" ht="22.15" customHeight="1" x14ac:dyDescent="0.25">
      <c r="A202" s="129" t="s">
        <v>196</v>
      </c>
      <c r="B202" s="200" t="s">
        <v>205</v>
      </c>
      <c r="C202" s="201"/>
      <c r="D202" s="201"/>
      <c r="E202" s="201"/>
      <c r="F202" s="201"/>
      <c r="G202" s="201"/>
      <c r="H202" s="201"/>
      <c r="I202" s="201"/>
      <c r="J202" s="201"/>
      <c r="K202" s="228"/>
      <c r="L202" s="229"/>
      <c r="M202" s="229"/>
      <c r="N202" s="229"/>
      <c r="O202" s="126">
        <f>O203+O207+O209+O211+O213+O217+O219+O221+O223+O225+O228+O230+O234</f>
        <v>598600</v>
      </c>
      <c r="P202" s="130">
        <f>P203+P207+P209+P211+P213+P215+P217+P219+P221+P223+P225+P228+P230+P232+P233+P234</f>
        <v>725053</v>
      </c>
      <c r="Q202" s="131"/>
      <c r="R202" s="131"/>
      <c r="S202" s="130">
        <f>S203+S207+S209+S211+S213+S215+S217+S219+S221+S223+S225+S228+S230+S232+S233+S234</f>
        <v>725053</v>
      </c>
    </row>
    <row r="203" spans="1:19" ht="18.95" customHeight="1" x14ac:dyDescent="0.25">
      <c r="A203" s="33">
        <v>3111</v>
      </c>
      <c r="B203" s="196" t="s">
        <v>79</v>
      </c>
      <c r="C203" s="197"/>
      <c r="D203" s="197"/>
      <c r="E203" s="197"/>
      <c r="F203" s="197"/>
      <c r="G203" s="197"/>
      <c r="H203" s="197"/>
      <c r="I203" s="197"/>
      <c r="J203" s="197"/>
      <c r="K203" s="196"/>
      <c r="L203" s="197"/>
      <c r="M203" s="197"/>
      <c r="N203" s="197"/>
      <c r="O203" s="65">
        <f>O204+O205+O206</f>
        <v>441350</v>
      </c>
      <c r="P203" s="24">
        <f>P204+P205+P206</f>
        <v>551800</v>
      </c>
      <c r="Q203" s="75"/>
      <c r="R203" s="75"/>
      <c r="S203" s="24">
        <f>S204+S205+S206</f>
        <v>551800</v>
      </c>
    </row>
    <row r="204" spans="1:19" ht="15" customHeight="1" x14ac:dyDescent="0.25">
      <c r="A204" s="9">
        <v>31111</v>
      </c>
      <c r="B204" s="207" t="s">
        <v>79</v>
      </c>
      <c r="C204" s="208"/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9"/>
      <c r="O204" s="66">
        <v>430000</v>
      </c>
      <c r="P204" s="23">
        <v>540000</v>
      </c>
      <c r="Q204" s="78"/>
      <c r="R204" s="78"/>
      <c r="S204" s="23">
        <v>540000</v>
      </c>
    </row>
    <row r="205" spans="1:19" s="30" customFormat="1" ht="15.75" customHeight="1" x14ac:dyDescent="0.25">
      <c r="A205" s="9">
        <v>31131</v>
      </c>
      <c r="B205" s="207" t="s">
        <v>250</v>
      </c>
      <c r="C205" s="208"/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9"/>
      <c r="O205" s="66">
        <v>10000</v>
      </c>
      <c r="P205" s="23">
        <v>10000</v>
      </c>
      <c r="Q205" s="79"/>
      <c r="R205" s="79"/>
      <c r="S205" s="23">
        <v>10000</v>
      </c>
    </row>
    <row r="206" spans="1:19" s="155" customFormat="1" ht="15.75" customHeight="1" x14ac:dyDescent="0.25">
      <c r="A206" s="154">
        <v>31141</v>
      </c>
      <c r="B206" s="207" t="s">
        <v>251</v>
      </c>
      <c r="C206" s="208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9"/>
      <c r="O206" s="66">
        <v>1350</v>
      </c>
      <c r="P206" s="23">
        <v>1800</v>
      </c>
      <c r="Q206" s="79"/>
      <c r="R206" s="79"/>
      <c r="S206" s="23">
        <v>1800</v>
      </c>
    </row>
    <row r="207" spans="1:19" s="30" customFormat="1" ht="30" customHeight="1" x14ac:dyDescent="0.25">
      <c r="A207" s="33">
        <v>3121</v>
      </c>
      <c r="B207" s="196" t="s">
        <v>231</v>
      </c>
      <c r="C207" s="197"/>
      <c r="D207" s="197"/>
      <c r="E207" s="197"/>
      <c r="F207" s="197"/>
      <c r="G207" s="197"/>
      <c r="H207" s="197"/>
      <c r="I207" s="197"/>
      <c r="J207" s="197"/>
      <c r="K207" s="196"/>
      <c r="L207" s="197"/>
      <c r="M207" s="197"/>
      <c r="N207" s="197"/>
      <c r="O207" s="67">
        <v>24300</v>
      </c>
      <c r="P207" s="24">
        <v>24300</v>
      </c>
      <c r="Q207" s="75"/>
      <c r="R207" s="75"/>
      <c r="S207" s="24">
        <v>24300</v>
      </c>
    </row>
    <row r="208" spans="1:19" s="155" customFormat="1" ht="23.85" customHeight="1" x14ac:dyDescent="0.25">
      <c r="A208" s="154">
        <v>31219</v>
      </c>
      <c r="B208" s="207" t="s">
        <v>252</v>
      </c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9"/>
      <c r="O208" s="160">
        <v>24300</v>
      </c>
      <c r="P208" s="23">
        <v>24300</v>
      </c>
      <c r="Q208" s="75"/>
      <c r="R208" s="75"/>
      <c r="S208" s="23">
        <v>24300</v>
      </c>
    </row>
    <row r="209" spans="1:19" s="155" customFormat="1" ht="23.85" customHeight="1" x14ac:dyDescent="0.25">
      <c r="A209" s="33">
        <v>3132</v>
      </c>
      <c r="B209" s="204" t="s">
        <v>81</v>
      </c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6"/>
      <c r="O209" s="67">
        <v>73000</v>
      </c>
      <c r="P209" s="24">
        <v>82000</v>
      </c>
      <c r="Q209" s="75"/>
      <c r="R209" s="75"/>
      <c r="S209" s="24">
        <v>82000</v>
      </c>
    </row>
    <row r="210" spans="1:19" ht="15" customHeight="1" x14ac:dyDescent="0.25">
      <c r="A210" s="152" t="s">
        <v>80</v>
      </c>
      <c r="B210" s="207" t="s">
        <v>81</v>
      </c>
      <c r="C210" s="208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9"/>
      <c r="O210" s="66">
        <v>73000</v>
      </c>
      <c r="P210" s="23">
        <v>82000</v>
      </c>
      <c r="Q210" s="75"/>
      <c r="R210" s="75"/>
      <c r="S210" s="23">
        <v>82000</v>
      </c>
    </row>
    <row r="211" spans="1:19" s="155" customFormat="1" ht="15" customHeight="1" x14ac:dyDescent="0.25">
      <c r="A211" s="33">
        <v>3211</v>
      </c>
      <c r="B211" s="230" t="s">
        <v>89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2"/>
      <c r="O211" s="65">
        <v>2500</v>
      </c>
      <c r="P211" s="24">
        <v>2500</v>
      </c>
      <c r="Q211" s="75"/>
      <c r="R211" s="75"/>
      <c r="S211" s="24">
        <v>2500</v>
      </c>
    </row>
    <row r="212" spans="1:19" s="155" customFormat="1" ht="15" customHeight="1" x14ac:dyDescent="0.25">
      <c r="A212" s="154">
        <v>32119</v>
      </c>
      <c r="B212" s="207" t="s">
        <v>75</v>
      </c>
      <c r="C212" s="208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9"/>
      <c r="O212" s="66">
        <v>2500</v>
      </c>
      <c r="P212" s="23">
        <v>2500</v>
      </c>
      <c r="Q212" s="75"/>
      <c r="R212" s="75"/>
      <c r="S212" s="23">
        <v>2500</v>
      </c>
    </row>
    <row r="213" spans="1:19" s="155" customFormat="1" ht="15" customHeight="1" x14ac:dyDescent="0.25">
      <c r="A213" s="33">
        <v>3212</v>
      </c>
      <c r="B213" s="204" t="s">
        <v>253</v>
      </c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6"/>
      <c r="O213" s="65">
        <v>24000</v>
      </c>
      <c r="P213" s="24">
        <v>24000</v>
      </c>
      <c r="Q213" s="75"/>
      <c r="R213" s="75"/>
      <c r="S213" s="24">
        <v>24000</v>
      </c>
    </row>
    <row r="214" spans="1:19" x14ac:dyDescent="0.25">
      <c r="A214" s="152" t="s">
        <v>4</v>
      </c>
      <c r="B214" s="198" t="s">
        <v>5</v>
      </c>
      <c r="C214" s="199"/>
      <c r="D214" s="199"/>
      <c r="E214" s="199"/>
      <c r="F214" s="199"/>
      <c r="G214" s="199"/>
      <c r="H214" s="199"/>
      <c r="I214" s="199"/>
      <c r="J214" s="199"/>
      <c r="K214" s="198"/>
      <c r="L214" s="199"/>
      <c r="M214" s="199"/>
      <c r="N214" s="199"/>
      <c r="O214" s="66">
        <v>24000</v>
      </c>
      <c r="P214" s="23">
        <v>24000</v>
      </c>
      <c r="Q214" s="75"/>
      <c r="R214" s="75"/>
      <c r="S214" s="23">
        <v>24000</v>
      </c>
    </row>
    <row r="215" spans="1:19" s="158" customFormat="1" x14ac:dyDescent="0.25">
      <c r="A215" s="33">
        <v>3213</v>
      </c>
      <c r="B215" s="204" t="s">
        <v>263</v>
      </c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170"/>
      <c r="O215" s="65">
        <v>0</v>
      </c>
      <c r="P215" s="24">
        <v>400</v>
      </c>
      <c r="Q215" s="75"/>
      <c r="R215" s="75"/>
      <c r="S215" s="24">
        <v>400</v>
      </c>
    </row>
    <row r="216" spans="1:19" s="158" customFormat="1" x14ac:dyDescent="0.25">
      <c r="A216" s="159">
        <v>32131</v>
      </c>
      <c r="B216" s="207" t="s">
        <v>7</v>
      </c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9"/>
      <c r="O216" s="66">
        <v>0</v>
      </c>
      <c r="P216" s="23">
        <v>400</v>
      </c>
      <c r="Q216" s="75"/>
      <c r="R216" s="75"/>
      <c r="S216" s="23">
        <v>400</v>
      </c>
    </row>
    <row r="217" spans="1:19" s="155" customFormat="1" ht="15" customHeight="1" x14ac:dyDescent="0.25">
      <c r="A217" s="33">
        <v>3221</v>
      </c>
      <c r="B217" s="204" t="s">
        <v>96</v>
      </c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6"/>
      <c r="O217" s="65">
        <v>1500</v>
      </c>
      <c r="P217" s="24">
        <v>1000</v>
      </c>
      <c r="Q217" s="75"/>
      <c r="R217" s="75"/>
      <c r="S217" s="24">
        <v>1000</v>
      </c>
    </row>
    <row r="218" spans="1:19" s="63" customFormat="1" ht="15" customHeight="1" x14ac:dyDescent="0.25">
      <c r="A218" s="154">
        <v>32219</v>
      </c>
      <c r="B218" s="207" t="s">
        <v>221</v>
      </c>
      <c r="C218" s="208"/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9"/>
      <c r="O218" s="66">
        <v>1500</v>
      </c>
      <c r="P218" s="23">
        <v>1000</v>
      </c>
      <c r="Q218" s="75"/>
      <c r="R218" s="75"/>
      <c r="S218" s="23">
        <v>1000</v>
      </c>
    </row>
    <row r="219" spans="1:19" s="155" customFormat="1" ht="15" customHeight="1" x14ac:dyDescent="0.25">
      <c r="A219" s="33">
        <v>3222</v>
      </c>
      <c r="B219" s="204" t="s">
        <v>98</v>
      </c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6"/>
      <c r="O219" s="65">
        <v>22000</v>
      </c>
      <c r="P219" s="24">
        <v>26000</v>
      </c>
      <c r="Q219" s="75"/>
      <c r="R219" s="75"/>
      <c r="S219" s="24">
        <v>26000</v>
      </c>
    </row>
    <row r="220" spans="1:19" s="63" customFormat="1" ht="15" customHeight="1" x14ac:dyDescent="0.25">
      <c r="A220" s="154">
        <v>32224</v>
      </c>
      <c r="B220" s="207" t="s">
        <v>230</v>
      </c>
      <c r="C220" s="208"/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9"/>
      <c r="O220" s="66">
        <v>22000</v>
      </c>
      <c r="P220" s="23">
        <v>26000</v>
      </c>
      <c r="Q220" s="75"/>
      <c r="R220" s="75"/>
      <c r="S220" s="23">
        <v>26000</v>
      </c>
    </row>
    <row r="221" spans="1:19" x14ac:dyDescent="0.25">
      <c r="A221" s="153" t="s">
        <v>104</v>
      </c>
      <c r="B221" s="196" t="s">
        <v>105</v>
      </c>
      <c r="C221" s="197"/>
      <c r="D221" s="197"/>
      <c r="E221" s="197"/>
      <c r="F221" s="197"/>
      <c r="G221" s="197"/>
      <c r="H221" s="197"/>
      <c r="I221" s="197"/>
      <c r="J221" s="197"/>
      <c r="K221" s="196"/>
      <c r="L221" s="197"/>
      <c r="M221" s="197"/>
      <c r="N221" s="197"/>
      <c r="O221" s="65">
        <f>O222</f>
        <v>100</v>
      </c>
      <c r="P221" s="24">
        <f>P222</f>
        <v>100</v>
      </c>
      <c r="Q221" s="75"/>
      <c r="R221" s="75"/>
      <c r="S221" s="24">
        <f>S222</f>
        <v>100</v>
      </c>
    </row>
    <row r="222" spans="1:19" x14ac:dyDescent="0.25">
      <c r="A222" s="5" t="s">
        <v>24</v>
      </c>
      <c r="B222" s="198" t="s">
        <v>25</v>
      </c>
      <c r="C222" s="199"/>
      <c r="D222" s="199"/>
      <c r="E222" s="199"/>
      <c r="F222" s="199"/>
      <c r="G222" s="199"/>
      <c r="H222" s="199"/>
      <c r="I222" s="199"/>
      <c r="J222" s="199"/>
      <c r="K222" s="198"/>
      <c r="L222" s="199"/>
      <c r="M222" s="199"/>
      <c r="N222" s="199"/>
      <c r="O222" s="66">
        <v>100</v>
      </c>
      <c r="P222" s="23">
        <v>100</v>
      </c>
      <c r="Q222" s="78"/>
      <c r="R222" s="78"/>
      <c r="S222" s="23">
        <v>100</v>
      </c>
    </row>
    <row r="223" spans="1:19" x14ac:dyDescent="0.25">
      <c r="A223" s="33">
        <v>3231</v>
      </c>
      <c r="B223" s="196" t="s">
        <v>248</v>
      </c>
      <c r="C223" s="197"/>
      <c r="D223" s="197"/>
      <c r="E223" s="197"/>
      <c r="F223" s="197"/>
      <c r="G223" s="197"/>
      <c r="H223" s="197"/>
      <c r="I223" s="197"/>
      <c r="J223" s="197"/>
      <c r="K223" s="196"/>
      <c r="L223" s="197"/>
      <c r="M223" s="197"/>
      <c r="N223" s="197"/>
      <c r="O223" s="65">
        <v>350</v>
      </c>
      <c r="P223" s="24">
        <v>350</v>
      </c>
      <c r="Q223" s="75"/>
      <c r="R223" s="75"/>
      <c r="S223" s="24">
        <v>350</v>
      </c>
    </row>
    <row r="224" spans="1:19" x14ac:dyDescent="0.25">
      <c r="A224" s="154">
        <v>32319</v>
      </c>
      <c r="B224" s="198" t="s">
        <v>249</v>
      </c>
      <c r="C224" s="199"/>
      <c r="D224" s="199"/>
      <c r="E224" s="199"/>
      <c r="F224" s="199"/>
      <c r="G224" s="199"/>
      <c r="H224" s="199"/>
      <c r="I224" s="199"/>
      <c r="J224" s="199"/>
      <c r="K224" s="198"/>
      <c r="L224" s="199"/>
      <c r="M224" s="199"/>
      <c r="N224" s="199"/>
      <c r="O224" s="66">
        <v>350</v>
      </c>
      <c r="P224" s="23">
        <v>350</v>
      </c>
      <c r="Q224" s="78"/>
      <c r="R224" s="78"/>
      <c r="S224" s="23">
        <v>350</v>
      </c>
    </row>
    <row r="225" spans="1:19" x14ac:dyDescent="0.25">
      <c r="A225" s="153" t="s">
        <v>134</v>
      </c>
      <c r="B225" s="196" t="s">
        <v>135</v>
      </c>
      <c r="C225" s="197"/>
      <c r="D225" s="197"/>
      <c r="E225" s="197"/>
      <c r="F225" s="197"/>
      <c r="G225" s="197"/>
      <c r="H225" s="197"/>
      <c r="I225" s="197"/>
      <c r="J225" s="197"/>
      <c r="K225" s="196"/>
      <c r="L225" s="197"/>
      <c r="M225" s="197"/>
      <c r="N225" s="197"/>
      <c r="O225" s="65">
        <f>O226+O227</f>
        <v>1700</v>
      </c>
      <c r="P225" s="24">
        <f>P226+P227</f>
        <v>1988</v>
      </c>
      <c r="Q225" s="75"/>
      <c r="R225" s="75"/>
      <c r="S225" s="24">
        <f>S226+S227</f>
        <v>1988</v>
      </c>
    </row>
    <row r="226" spans="1:19" ht="15.75" customHeight="1" x14ac:dyDescent="0.25">
      <c r="A226" s="9">
        <v>32952</v>
      </c>
      <c r="B226" s="207" t="s">
        <v>136</v>
      </c>
      <c r="C226" s="208"/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9"/>
      <c r="O226" s="66">
        <v>0</v>
      </c>
      <c r="P226" s="169">
        <v>0</v>
      </c>
      <c r="Q226" s="79"/>
      <c r="R226" s="79"/>
      <c r="S226" s="169">
        <v>0</v>
      </c>
    </row>
    <row r="227" spans="1:19" s="30" customFormat="1" x14ac:dyDescent="0.25">
      <c r="A227" s="5" t="s">
        <v>83</v>
      </c>
      <c r="B227" s="198" t="s">
        <v>84</v>
      </c>
      <c r="C227" s="199"/>
      <c r="D227" s="199"/>
      <c r="E227" s="199"/>
      <c r="F227" s="199"/>
      <c r="G227" s="199"/>
      <c r="H227" s="199"/>
      <c r="I227" s="199"/>
      <c r="J227" s="199"/>
      <c r="K227" s="198"/>
      <c r="L227" s="199"/>
      <c r="M227" s="199"/>
      <c r="N227" s="199"/>
      <c r="O227" s="66">
        <v>1700</v>
      </c>
      <c r="P227" s="23">
        <v>1988</v>
      </c>
      <c r="Q227" s="78"/>
      <c r="R227" s="78"/>
      <c r="S227" s="23">
        <v>1988</v>
      </c>
    </row>
    <row r="228" spans="1:19" ht="15" customHeight="1" x14ac:dyDescent="0.25">
      <c r="A228" s="33">
        <v>3299</v>
      </c>
      <c r="B228" s="204" t="s">
        <v>60</v>
      </c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6"/>
      <c r="O228" s="65">
        <v>1600</v>
      </c>
      <c r="P228" s="24">
        <v>1600</v>
      </c>
      <c r="Q228" s="75"/>
      <c r="R228" s="75"/>
      <c r="S228" s="24">
        <v>1600</v>
      </c>
    </row>
    <row r="229" spans="1:19" s="30" customFormat="1" ht="15" customHeight="1" x14ac:dyDescent="0.25">
      <c r="A229" s="154">
        <v>32999</v>
      </c>
      <c r="B229" s="207" t="s">
        <v>60</v>
      </c>
      <c r="C229" s="208"/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9"/>
      <c r="O229" s="66">
        <v>1600</v>
      </c>
      <c r="P229" s="23">
        <v>1600</v>
      </c>
      <c r="Q229" s="75"/>
      <c r="R229" s="75"/>
      <c r="S229" s="23">
        <v>1600</v>
      </c>
    </row>
    <row r="230" spans="1:19" s="30" customFormat="1" x14ac:dyDescent="0.25">
      <c r="A230" s="153" t="s">
        <v>206</v>
      </c>
      <c r="B230" s="196" t="s">
        <v>207</v>
      </c>
      <c r="C230" s="197"/>
      <c r="D230" s="197"/>
      <c r="E230" s="197"/>
      <c r="F230" s="197"/>
      <c r="G230" s="197"/>
      <c r="H230" s="197"/>
      <c r="I230" s="197"/>
      <c r="J230" s="197"/>
      <c r="K230" s="196"/>
      <c r="L230" s="197"/>
      <c r="M230" s="197"/>
      <c r="N230" s="197"/>
      <c r="O230" s="65">
        <v>6000</v>
      </c>
      <c r="P230" s="24">
        <f>P231</f>
        <v>8400</v>
      </c>
      <c r="Q230" s="75"/>
      <c r="R230" s="75"/>
      <c r="S230" s="24">
        <f>S231</f>
        <v>8400</v>
      </c>
    </row>
    <row r="231" spans="1:19" x14ac:dyDescent="0.25">
      <c r="A231" s="5" t="s">
        <v>208</v>
      </c>
      <c r="B231" s="248" t="s">
        <v>229</v>
      </c>
      <c r="C231" s="249"/>
      <c r="D231" s="249"/>
      <c r="E231" s="249"/>
      <c r="F231" s="249"/>
      <c r="G231" s="249"/>
      <c r="H231" s="249"/>
      <c r="I231" s="249"/>
      <c r="J231" s="249"/>
      <c r="K231" s="198"/>
      <c r="L231" s="199"/>
      <c r="M231" s="199"/>
      <c r="N231" s="199"/>
      <c r="O231" s="66">
        <v>6000</v>
      </c>
      <c r="P231" s="23">
        <v>8400</v>
      </c>
      <c r="Q231" s="78"/>
      <c r="R231" s="78"/>
      <c r="S231" s="23">
        <v>8400</v>
      </c>
    </row>
    <row r="232" spans="1:19" s="63" customFormat="1" ht="24.6" customHeight="1" x14ac:dyDescent="0.25">
      <c r="A232" s="33">
        <v>38129</v>
      </c>
      <c r="B232" s="204" t="s">
        <v>232</v>
      </c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6"/>
      <c r="O232" s="67">
        <v>0</v>
      </c>
      <c r="P232" s="24">
        <v>315</v>
      </c>
      <c r="Q232" s="75"/>
      <c r="R232" s="75"/>
      <c r="S232" s="24">
        <v>315</v>
      </c>
    </row>
    <row r="233" spans="1:19" x14ac:dyDescent="0.25">
      <c r="A233" s="64" t="s">
        <v>151</v>
      </c>
      <c r="B233" s="196" t="s">
        <v>152</v>
      </c>
      <c r="C233" s="197"/>
      <c r="D233" s="197"/>
      <c r="E233" s="197"/>
      <c r="F233" s="197"/>
      <c r="G233" s="197"/>
      <c r="H233" s="197"/>
      <c r="I233" s="197"/>
      <c r="J233" s="197"/>
      <c r="K233" s="196"/>
      <c r="L233" s="197"/>
      <c r="M233" s="197"/>
      <c r="N233" s="197"/>
      <c r="O233" s="65">
        <v>0</v>
      </c>
      <c r="P233" s="24">
        <v>0</v>
      </c>
      <c r="Q233" s="75"/>
      <c r="R233" s="75"/>
      <c r="S233" s="24">
        <v>0</v>
      </c>
    </row>
    <row r="234" spans="1:19" x14ac:dyDescent="0.25">
      <c r="A234" s="31" t="s">
        <v>153</v>
      </c>
      <c r="B234" s="196" t="s">
        <v>85</v>
      </c>
      <c r="C234" s="197"/>
      <c r="D234" s="197"/>
      <c r="E234" s="197"/>
      <c r="F234" s="197"/>
      <c r="G234" s="197"/>
      <c r="H234" s="197"/>
      <c r="I234" s="197"/>
      <c r="J234" s="197"/>
      <c r="K234" s="196"/>
      <c r="L234" s="197"/>
      <c r="M234" s="197"/>
      <c r="N234" s="197"/>
      <c r="O234" s="65">
        <f>O235+O236</f>
        <v>200</v>
      </c>
      <c r="P234" s="24">
        <f>P235+P236</f>
        <v>300</v>
      </c>
      <c r="Q234" s="75"/>
      <c r="R234" s="75"/>
      <c r="S234" s="24">
        <f>S235+S236</f>
        <v>300</v>
      </c>
    </row>
    <row r="235" spans="1:19" x14ac:dyDescent="0.25">
      <c r="A235" s="5" t="s">
        <v>153</v>
      </c>
      <c r="B235" s="198" t="s">
        <v>218</v>
      </c>
      <c r="C235" s="199"/>
      <c r="D235" s="199"/>
      <c r="E235" s="199"/>
      <c r="F235" s="199"/>
      <c r="G235" s="199"/>
      <c r="H235" s="199"/>
      <c r="I235" s="199"/>
      <c r="J235" s="199"/>
      <c r="K235" s="198"/>
      <c r="L235" s="199"/>
      <c r="M235" s="199"/>
      <c r="N235" s="199"/>
      <c r="O235" s="66">
        <v>200</v>
      </c>
      <c r="P235" s="23">
        <v>0</v>
      </c>
      <c r="Q235" s="78"/>
      <c r="R235" s="78"/>
      <c r="S235" s="23">
        <v>0</v>
      </c>
    </row>
    <row r="236" spans="1:19" x14ac:dyDescent="0.25">
      <c r="A236" s="5" t="s">
        <v>72</v>
      </c>
      <c r="B236" s="198" t="s">
        <v>209</v>
      </c>
      <c r="C236" s="199"/>
      <c r="D236" s="199"/>
      <c r="E236" s="199"/>
      <c r="F236" s="199"/>
      <c r="G236" s="199"/>
      <c r="H236" s="199"/>
      <c r="I236" s="199"/>
      <c r="J236" s="199"/>
      <c r="K236" s="198"/>
      <c r="L236" s="199"/>
      <c r="M236" s="199"/>
      <c r="N236" s="199"/>
      <c r="O236" s="66">
        <v>0</v>
      </c>
      <c r="P236" s="23">
        <v>300</v>
      </c>
      <c r="Q236" s="78"/>
      <c r="R236" s="78"/>
      <c r="S236" s="23">
        <v>300</v>
      </c>
    </row>
    <row r="237" spans="1:19" ht="20.100000000000001" customHeight="1" x14ac:dyDescent="0.25">
      <c r="A237" s="53" t="s">
        <v>210</v>
      </c>
      <c r="B237" s="306" t="s">
        <v>211</v>
      </c>
      <c r="C237" s="307"/>
      <c r="D237" s="307"/>
      <c r="E237" s="307"/>
      <c r="F237" s="307"/>
      <c r="G237" s="307"/>
      <c r="H237" s="307"/>
      <c r="I237" s="307"/>
      <c r="J237" s="307"/>
      <c r="K237" s="308"/>
      <c r="L237" s="309"/>
      <c r="M237" s="309"/>
      <c r="N237" s="309"/>
      <c r="O237" s="69">
        <f>O238+O240</f>
        <v>4990</v>
      </c>
      <c r="P237" s="54">
        <f>P238+P240</f>
        <v>31000</v>
      </c>
      <c r="Q237" s="115"/>
      <c r="R237" s="115"/>
      <c r="S237" s="54">
        <f>S238+S240</f>
        <v>31000</v>
      </c>
    </row>
    <row r="238" spans="1:19" x14ac:dyDescent="0.25">
      <c r="A238" s="33">
        <v>6361</v>
      </c>
      <c r="B238" s="196" t="s">
        <v>212</v>
      </c>
      <c r="C238" s="197"/>
      <c r="D238" s="197"/>
      <c r="E238" s="197"/>
      <c r="F238" s="197"/>
      <c r="G238" s="197"/>
      <c r="H238" s="197"/>
      <c r="I238" s="197"/>
      <c r="J238" s="197"/>
      <c r="K238" s="196"/>
      <c r="L238" s="197"/>
      <c r="M238" s="197"/>
      <c r="N238" s="197"/>
      <c r="O238" s="6">
        <v>4990</v>
      </c>
      <c r="P238" s="24">
        <v>31000</v>
      </c>
      <c r="Q238" s="73"/>
      <c r="R238" s="73"/>
      <c r="S238" s="24">
        <v>31000</v>
      </c>
    </row>
    <row r="239" spans="1:19" s="155" customFormat="1" ht="30.75" customHeight="1" x14ac:dyDescent="0.25">
      <c r="A239" s="154">
        <v>63613</v>
      </c>
      <c r="B239" s="207" t="s">
        <v>199</v>
      </c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9"/>
      <c r="O239" s="7">
        <v>4990</v>
      </c>
      <c r="P239" s="21">
        <v>31000</v>
      </c>
      <c r="Q239" s="73"/>
      <c r="R239" s="73"/>
      <c r="S239" s="21">
        <v>31000</v>
      </c>
    </row>
    <row r="240" spans="1:19" ht="24" customHeight="1" x14ac:dyDescent="0.25">
      <c r="A240" s="33">
        <v>6362</v>
      </c>
      <c r="B240" s="196" t="s">
        <v>213</v>
      </c>
      <c r="C240" s="197"/>
      <c r="D240" s="197"/>
      <c r="E240" s="197"/>
      <c r="F240" s="197"/>
      <c r="G240" s="197"/>
      <c r="H240" s="197"/>
      <c r="I240" s="197"/>
      <c r="J240" s="197"/>
      <c r="K240" s="196"/>
      <c r="L240" s="197"/>
      <c r="M240" s="197"/>
      <c r="N240" s="197"/>
      <c r="O240" s="6">
        <v>0</v>
      </c>
      <c r="P240" s="24">
        <v>0</v>
      </c>
      <c r="Q240" s="73"/>
      <c r="R240" s="73"/>
      <c r="S240" s="24">
        <v>0</v>
      </c>
    </row>
    <row r="241" spans="1:19" ht="18.95" customHeight="1" x14ac:dyDescent="0.25">
      <c r="A241" s="96" t="s">
        <v>210</v>
      </c>
      <c r="B241" s="224" t="s">
        <v>214</v>
      </c>
      <c r="C241" s="225"/>
      <c r="D241" s="225"/>
      <c r="E241" s="225"/>
      <c r="F241" s="225"/>
      <c r="G241" s="225"/>
      <c r="H241" s="225"/>
      <c r="I241" s="225"/>
      <c r="J241" s="225"/>
      <c r="K241" s="226"/>
      <c r="L241" s="227"/>
      <c r="M241" s="227"/>
      <c r="N241" s="227"/>
      <c r="O241" s="69">
        <f>O252+O253+O259+O260+O261+O264+O265</f>
        <v>4990</v>
      </c>
      <c r="P241" s="68">
        <f>P242+P244+P246+P248+P250+P252+P253+P255+P257+P259+P261+P263+P265</f>
        <v>31000</v>
      </c>
      <c r="Q241" s="116"/>
      <c r="R241" s="116"/>
      <c r="S241" s="68">
        <v>31000</v>
      </c>
    </row>
    <row r="242" spans="1:19" s="158" customFormat="1" ht="18.95" customHeight="1" x14ac:dyDescent="0.25">
      <c r="A242" s="59">
        <v>3111</v>
      </c>
      <c r="B242" s="278" t="s">
        <v>264</v>
      </c>
      <c r="C242" s="279"/>
      <c r="D242" s="279"/>
      <c r="E242" s="279"/>
      <c r="F242" s="279"/>
      <c r="G242" s="279"/>
      <c r="H242" s="279"/>
      <c r="I242" s="279"/>
      <c r="J242" s="279"/>
      <c r="K242" s="279"/>
      <c r="L242" s="279"/>
      <c r="M242" s="279"/>
      <c r="N242" s="280"/>
      <c r="O242" s="26">
        <v>0</v>
      </c>
      <c r="P242" s="176">
        <v>16500</v>
      </c>
      <c r="Q242" s="116"/>
      <c r="R242" s="116"/>
      <c r="S242" s="176">
        <v>16500</v>
      </c>
    </row>
    <row r="243" spans="1:19" s="158" customFormat="1" ht="18.95" customHeight="1" x14ac:dyDescent="0.25">
      <c r="A243" s="175">
        <v>31111</v>
      </c>
      <c r="B243" s="221" t="s">
        <v>79</v>
      </c>
      <c r="C243" s="222"/>
      <c r="D243" s="222"/>
      <c r="E243" s="222"/>
      <c r="F243" s="222"/>
      <c r="G243" s="222"/>
      <c r="H243" s="222"/>
      <c r="I243" s="222"/>
      <c r="J243" s="222"/>
      <c r="K243" s="222"/>
      <c r="L243" s="222"/>
      <c r="M243" s="222"/>
      <c r="N243" s="223"/>
      <c r="O243" s="36">
        <v>0</v>
      </c>
      <c r="P243" s="177">
        <v>16500</v>
      </c>
      <c r="Q243" s="116"/>
      <c r="R243" s="116"/>
      <c r="S243" s="177">
        <v>16500</v>
      </c>
    </row>
    <row r="244" spans="1:19" s="158" customFormat="1" ht="18.95" customHeight="1" x14ac:dyDescent="0.25">
      <c r="A244" s="59">
        <v>3121</v>
      </c>
      <c r="B244" s="278" t="s">
        <v>265</v>
      </c>
      <c r="C244" s="279"/>
      <c r="D244" s="279"/>
      <c r="E244" s="279"/>
      <c r="F244" s="279"/>
      <c r="G244" s="279"/>
      <c r="H244" s="279"/>
      <c r="I244" s="279"/>
      <c r="J244" s="279"/>
      <c r="K244" s="279"/>
      <c r="L244" s="279"/>
      <c r="M244" s="279"/>
      <c r="N244" s="280"/>
      <c r="O244" s="26">
        <v>0</v>
      </c>
      <c r="P244" s="176">
        <v>2026.87</v>
      </c>
      <c r="Q244" s="116"/>
      <c r="R244" s="116"/>
      <c r="S244" s="176">
        <v>2026.87</v>
      </c>
    </row>
    <row r="245" spans="1:19" s="158" customFormat="1" ht="18.95" customHeight="1" x14ac:dyDescent="0.25">
      <c r="A245" s="175">
        <v>31219</v>
      </c>
      <c r="B245" s="221" t="s">
        <v>252</v>
      </c>
      <c r="C245" s="222"/>
      <c r="D245" s="222"/>
      <c r="E245" s="222"/>
      <c r="F245" s="222"/>
      <c r="G245" s="222"/>
      <c r="H245" s="222"/>
      <c r="I245" s="222"/>
      <c r="J245" s="222"/>
      <c r="K245" s="222"/>
      <c r="L245" s="222"/>
      <c r="M245" s="222"/>
      <c r="N245" s="223"/>
      <c r="O245" s="36">
        <v>0</v>
      </c>
      <c r="P245" s="177">
        <v>2026.87</v>
      </c>
      <c r="Q245" s="116"/>
      <c r="R245" s="116"/>
      <c r="S245" s="177">
        <v>2026.87</v>
      </c>
    </row>
    <row r="246" spans="1:19" s="158" customFormat="1" ht="18.95" customHeight="1" x14ac:dyDescent="0.25">
      <c r="A246" s="59">
        <v>3132</v>
      </c>
      <c r="B246" s="278" t="s">
        <v>81</v>
      </c>
      <c r="C246" s="279"/>
      <c r="D246" s="279"/>
      <c r="E246" s="279"/>
      <c r="F246" s="279"/>
      <c r="G246" s="279"/>
      <c r="H246" s="279"/>
      <c r="I246" s="279"/>
      <c r="J246" s="279"/>
      <c r="K246" s="279"/>
      <c r="L246" s="279"/>
      <c r="M246" s="279"/>
      <c r="N246" s="280"/>
      <c r="O246" s="26">
        <v>0</v>
      </c>
      <c r="P246" s="176">
        <v>2800</v>
      </c>
      <c r="Q246" s="116"/>
      <c r="R246" s="116"/>
      <c r="S246" s="176">
        <v>2800</v>
      </c>
    </row>
    <row r="247" spans="1:19" s="158" customFormat="1" ht="18.95" customHeight="1" x14ac:dyDescent="0.25">
      <c r="A247" s="175">
        <v>31321</v>
      </c>
      <c r="B247" s="221" t="s">
        <v>81</v>
      </c>
      <c r="C247" s="222"/>
      <c r="D247" s="222"/>
      <c r="E247" s="222"/>
      <c r="F247" s="222"/>
      <c r="G247" s="222"/>
      <c r="H247" s="222"/>
      <c r="I247" s="222"/>
      <c r="J247" s="222"/>
      <c r="K247" s="222"/>
      <c r="L247" s="222"/>
      <c r="M247" s="222"/>
      <c r="N247" s="223"/>
      <c r="O247" s="36">
        <v>0</v>
      </c>
      <c r="P247" s="177">
        <v>2800</v>
      </c>
      <c r="Q247" s="116"/>
      <c r="R247" s="116"/>
      <c r="S247" s="177">
        <v>2800</v>
      </c>
    </row>
    <row r="248" spans="1:19" s="158" customFormat="1" ht="18.95" customHeight="1" x14ac:dyDescent="0.25">
      <c r="A248" s="59">
        <v>3211</v>
      </c>
      <c r="B248" s="278" t="s">
        <v>89</v>
      </c>
      <c r="C248" s="279"/>
      <c r="D248" s="279"/>
      <c r="E248" s="279"/>
      <c r="F248" s="279"/>
      <c r="G248" s="279"/>
      <c r="H248" s="279"/>
      <c r="I248" s="279"/>
      <c r="J248" s="279"/>
      <c r="K248" s="279"/>
      <c r="L248" s="279"/>
      <c r="M248" s="279"/>
      <c r="N248" s="280"/>
      <c r="O248" s="26">
        <v>0</v>
      </c>
      <c r="P248" s="176">
        <v>360</v>
      </c>
      <c r="Q248" s="116"/>
      <c r="R248" s="116"/>
      <c r="S248" s="176">
        <v>360</v>
      </c>
    </row>
    <row r="249" spans="1:19" s="158" customFormat="1" ht="18.95" customHeight="1" x14ac:dyDescent="0.25">
      <c r="A249" s="175">
        <v>32119</v>
      </c>
      <c r="B249" s="221" t="s">
        <v>75</v>
      </c>
      <c r="C249" s="222"/>
      <c r="D249" s="222"/>
      <c r="E249" s="222"/>
      <c r="F249" s="222"/>
      <c r="G249" s="222"/>
      <c r="H249" s="222"/>
      <c r="I249" s="222"/>
      <c r="J249" s="222"/>
      <c r="K249" s="222"/>
      <c r="L249" s="222"/>
      <c r="M249" s="222"/>
      <c r="N249" s="223"/>
      <c r="O249" s="36">
        <v>0</v>
      </c>
      <c r="P249" s="177">
        <v>360</v>
      </c>
      <c r="Q249" s="116"/>
      <c r="R249" s="116"/>
      <c r="S249" s="177">
        <v>360</v>
      </c>
    </row>
    <row r="250" spans="1:19" s="158" customFormat="1" ht="18.95" customHeight="1" x14ac:dyDescent="0.25">
      <c r="A250" s="59">
        <v>3212</v>
      </c>
      <c r="B250" s="278" t="s">
        <v>253</v>
      </c>
      <c r="C250" s="279"/>
      <c r="D250" s="279"/>
      <c r="E250" s="279"/>
      <c r="F250" s="279"/>
      <c r="G250" s="279"/>
      <c r="H250" s="279"/>
      <c r="I250" s="279"/>
      <c r="J250" s="279"/>
      <c r="K250" s="279"/>
      <c r="L250" s="279"/>
      <c r="M250" s="279"/>
      <c r="N250" s="280"/>
      <c r="O250" s="36">
        <v>0</v>
      </c>
      <c r="P250" s="176">
        <v>720</v>
      </c>
      <c r="Q250" s="116"/>
      <c r="R250" s="116"/>
      <c r="S250" s="176">
        <v>720</v>
      </c>
    </row>
    <row r="251" spans="1:19" s="158" customFormat="1" ht="18.95" customHeight="1" x14ac:dyDescent="0.25">
      <c r="A251" s="175">
        <v>32121</v>
      </c>
      <c r="B251" s="221" t="s">
        <v>253</v>
      </c>
      <c r="C251" s="222"/>
      <c r="D251" s="222"/>
      <c r="E251" s="222"/>
      <c r="F251" s="222"/>
      <c r="G251" s="222"/>
      <c r="H251" s="222"/>
      <c r="I251" s="222"/>
      <c r="J251" s="222"/>
      <c r="K251" s="222"/>
      <c r="L251" s="222"/>
      <c r="M251" s="222"/>
      <c r="N251" s="223"/>
      <c r="O251" s="36">
        <v>0</v>
      </c>
      <c r="P251" s="177">
        <v>720</v>
      </c>
      <c r="Q251" s="116"/>
      <c r="R251" s="116"/>
      <c r="S251" s="177">
        <v>720</v>
      </c>
    </row>
    <row r="252" spans="1:19" s="44" customFormat="1" ht="18.95" customHeight="1" x14ac:dyDescent="0.25">
      <c r="A252" s="59">
        <v>3221</v>
      </c>
      <c r="B252" s="278" t="s">
        <v>221</v>
      </c>
      <c r="C252" s="279"/>
      <c r="D252" s="279"/>
      <c r="E252" s="279"/>
      <c r="F252" s="279"/>
      <c r="G252" s="279"/>
      <c r="H252" s="279"/>
      <c r="I252" s="279"/>
      <c r="J252" s="279"/>
      <c r="K252" s="279"/>
      <c r="L252" s="279"/>
      <c r="M252" s="279"/>
      <c r="N252" s="280"/>
      <c r="O252" s="26">
        <v>0</v>
      </c>
      <c r="P252" s="60">
        <v>0</v>
      </c>
      <c r="Q252" s="80"/>
      <c r="R252" s="80"/>
      <c r="S252" s="60">
        <v>0</v>
      </c>
    </row>
    <row r="253" spans="1:19" s="63" customFormat="1" ht="16.899999999999999" customHeight="1" x14ac:dyDescent="0.25">
      <c r="A253" s="59">
        <v>3222</v>
      </c>
      <c r="B253" s="278" t="s">
        <v>233</v>
      </c>
      <c r="C253" s="279"/>
      <c r="D253" s="279"/>
      <c r="E253" s="279"/>
      <c r="F253" s="279"/>
      <c r="G253" s="279"/>
      <c r="H253" s="279"/>
      <c r="I253" s="279"/>
      <c r="J253" s="279"/>
      <c r="K253" s="279"/>
      <c r="L253" s="279"/>
      <c r="M253" s="279"/>
      <c r="N253" s="280"/>
      <c r="O253" s="26">
        <v>500</v>
      </c>
      <c r="P253" s="60">
        <v>500</v>
      </c>
      <c r="Q253" s="80"/>
      <c r="R253" s="80"/>
      <c r="S253" s="60">
        <v>500</v>
      </c>
    </row>
    <row r="254" spans="1:19" s="155" customFormat="1" ht="16.899999999999999" customHeight="1" x14ac:dyDescent="0.25">
      <c r="A254" s="59">
        <v>32229</v>
      </c>
      <c r="B254" s="221" t="s">
        <v>15</v>
      </c>
      <c r="C254" s="222"/>
      <c r="D254" s="222"/>
      <c r="E254" s="222"/>
      <c r="F254" s="222"/>
      <c r="G254" s="222"/>
      <c r="H254" s="222"/>
      <c r="I254" s="222"/>
      <c r="J254" s="222"/>
      <c r="K254" s="222"/>
      <c r="L254" s="222"/>
      <c r="M254" s="222"/>
      <c r="N254" s="223"/>
      <c r="O254" s="36">
        <v>500</v>
      </c>
      <c r="P254" s="174">
        <v>500</v>
      </c>
      <c r="Q254" s="80"/>
      <c r="R254" s="80"/>
      <c r="S254" s="174">
        <v>500</v>
      </c>
    </row>
    <row r="255" spans="1:19" s="158" customFormat="1" ht="16.899999999999999" customHeight="1" x14ac:dyDescent="0.25">
      <c r="A255" s="59">
        <v>3224</v>
      </c>
      <c r="B255" s="278" t="s">
        <v>103</v>
      </c>
      <c r="C255" s="279"/>
      <c r="D255" s="279"/>
      <c r="E255" s="279"/>
      <c r="F255" s="279"/>
      <c r="G255" s="279"/>
      <c r="H255" s="279"/>
      <c r="I255" s="279"/>
      <c r="J255" s="279"/>
      <c r="K255" s="279"/>
      <c r="L255" s="279"/>
      <c r="M255" s="279"/>
      <c r="N255" s="280"/>
      <c r="O255" s="26">
        <v>0</v>
      </c>
      <c r="P255" s="60">
        <v>2953.13</v>
      </c>
      <c r="Q255" s="80"/>
      <c r="R255" s="80"/>
      <c r="S255" s="60">
        <v>2953.13</v>
      </c>
    </row>
    <row r="256" spans="1:19" s="158" customFormat="1" ht="16.899999999999999" customHeight="1" x14ac:dyDescent="0.25">
      <c r="A256" s="175">
        <v>32241</v>
      </c>
      <c r="B256" s="221" t="s">
        <v>103</v>
      </c>
      <c r="C256" s="222"/>
      <c r="D256" s="222"/>
      <c r="E256" s="222"/>
      <c r="F256" s="222"/>
      <c r="G256" s="222"/>
      <c r="H256" s="222"/>
      <c r="I256" s="222"/>
      <c r="J256" s="222"/>
      <c r="K256" s="222"/>
      <c r="L256" s="222"/>
      <c r="M256" s="222"/>
      <c r="N256" s="223"/>
      <c r="O256" s="36">
        <v>0</v>
      </c>
      <c r="P256" s="174">
        <v>2953.13</v>
      </c>
      <c r="Q256" s="80"/>
      <c r="R256" s="80"/>
      <c r="S256" s="174">
        <v>2953.13</v>
      </c>
    </row>
    <row r="257" spans="1:19" s="158" customFormat="1" ht="16.899999999999999" customHeight="1" x14ac:dyDescent="0.25">
      <c r="A257" s="59">
        <v>3231</v>
      </c>
      <c r="B257" s="278" t="s">
        <v>248</v>
      </c>
      <c r="C257" s="279"/>
      <c r="D257" s="279"/>
      <c r="E257" s="279"/>
      <c r="F257" s="279"/>
      <c r="G257" s="279"/>
      <c r="H257" s="279"/>
      <c r="I257" s="279"/>
      <c r="J257" s="279"/>
      <c r="K257" s="279"/>
      <c r="L257" s="279"/>
      <c r="M257" s="279"/>
      <c r="N257" s="280"/>
      <c r="O257" s="36">
        <v>0</v>
      </c>
      <c r="P257" s="60">
        <v>650</v>
      </c>
      <c r="Q257" s="80"/>
      <c r="R257" s="80"/>
      <c r="S257" s="60">
        <v>650</v>
      </c>
    </row>
    <row r="258" spans="1:19" s="158" customFormat="1" ht="16.899999999999999" customHeight="1" x14ac:dyDescent="0.25">
      <c r="A258" s="59">
        <v>32319</v>
      </c>
      <c r="B258" s="221" t="s">
        <v>249</v>
      </c>
      <c r="C258" s="222"/>
      <c r="D258" s="222"/>
      <c r="E258" s="222"/>
      <c r="F258" s="222"/>
      <c r="G258" s="222"/>
      <c r="H258" s="222"/>
      <c r="I258" s="222"/>
      <c r="J258" s="222"/>
      <c r="K258" s="222"/>
      <c r="L258" s="222"/>
      <c r="M258" s="222"/>
      <c r="N258" s="223"/>
      <c r="O258" s="36">
        <v>0</v>
      </c>
      <c r="P258" s="174">
        <v>650</v>
      </c>
      <c r="Q258" s="80"/>
      <c r="R258" s="80"/>
      <c r="S258" s="174">
        <v>650</v>
      </c>
    </row>
    <row r="259" spans="1:19" x14ac:dyDescent="0.25">
      <c r="A259" s="156" t="s">
        <v>109</v>
      </c>
      <c r="B259" s="196" t="s">
        <v>110</v>
      </c>
      <c r="C259" s="197"/>
      <c r="D259" s="197"/>
      <c r="E259" s="197"/>
      <c r="F259" s="197"/>
      <c r="G259" s="197"/>
      <c r="H259" s="197"/>
      <c r="I259" s="197"/>
      <c r="J259" s="197"/>
      <c r="K259" s="196"/>
      <c r="L259" s="197"/>
      <c r="M259" s="197"/>
      <c r="N259" s="197"/>
      <c r="O259" s="6">
        <v>0</v>
      </c>
      <c r="P259" s="27">
        <v>0</v>
      </c>
      <c r="Q259" s="75"/>
      <c r="R259" s="75"/>
      <c r="S259" s="27">
        <v>0</v>
      </c>
    </row>
    <row r="260" spans="1:19" ht="16.899999999999999" customHeight="1" x14ac:dyDescent="0.25">
      <c r="A260" s="33">
        <v>32251</v>
      </c>
      <c r="B260" s="196" t="s">
        <v>225</v>
      </c>
      <c r="C260" s="197"/>
      <c r="D260" s="197"/>
      <c r="E260" s="197"/>
      <c r="F260" s="197"/>
      <c r="G260" s="197"/>
      <c r="H260" s="197"/>
      <c r="I260" s="197"/>
      <c r="J260" s="197"/>
      <c r="K260" s="196"/>
      <c r="L260" s="197"/>
      <c r="M260" s="197"/>
      <c r="N260" s="197"/>
      <c r="O260" s="6">
        <v>0</v>
      </c>
      <c r="P260" s="27">
        <v>0</v>
      </c>
      <c r="Q260" s="75"/>
      <c r="R260" s="75"/>
      <c r="S260" s="27">
        <v>0</v>
      </c>
    </row>
    <row r="261" spans="1:19" x14ac:dyDescent="0.25">
      <c r="A261" s="156" t="s">
        <v>123</v>
      </c>
      <c r="B261" s="196" t="s">
        <v>124</v>
      </c>
      <c r="C261" s="197"/>
      <c r="D261" s="197"/>
      <c r="E261" s="197"/>
      <c r="F261" s="197"/>
      <c r="G261" s="197"/>
      <c r="H261" s="197"/>
      <c r="I261" s="197"/>
      <c r="J261" s="197"/>
      <c r="K261" s="196"/>
      <c r="L261" s="197"/>
      <c r="M261" s="197"/>
      <c r="N261" s="197"/>
      <c r="O261" s="6">
        <v>2500</v>
      </c>
      <c r="P261" s="27">
        <v>2500</v>
      </c>
      <c r="Q261" s="75"/>
      <c r="R261" s="75"/>
      <c r="S261" s="27">
        <v>2500</v>
      </c>
    </row>
    <row r="262" spans="1:19" x14ac:dyDescent="0.25">
      <c r="A262" s="157" t="s">
        <v>47</v>
      </c>
      <c r="B262" s="198" t="s">
        <v>48</v>
      </c>
      <c r="C262" s="199"/>
      <c r="D262" s="199"/>
      <c r="E262" s="199"/>
      <c r="F262" s="199"/>
      <c r="G262" s="199"/>
      <c r="H262" s="199"/>
      <c r="I262" s="199"/>
      <c r="J262" s="199"/>
      <c r="K262" s="198"/>
      <c r="L262" s="199"/>
      <c r="M262" s="199"/>
      <c r="N262" s="199"/>
      <c r="O262" s="7">
        <v>2500</v>
      </c>
      <c r="P262" s="57">
        <v>2500</v>
      </c>
      <c r="Q262" s="73"/>
      <c r="R262" s="73"/>
      <c r="S262" s="57">
        <v>2500</v>
      </c>
    </row>
    <row r="263" spans="1:19" s="155" customFormat="1" ht="15" customHeight="1" x14ac:dyDescent="0.25">
      <c r="A263" s="33">
        <v>4227</v>
      </c>
      <c r="B263" s="204" t="s">
        <v>245</v>
      </c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206"/>
      <c r="O263" s="6">
        <v>1800</v>
      </c>
      <c r="P263" s="27">
        <v>1800</v>
      </c>
      <c r="Q263" s="73"/>
      <c r="R263" s="73"/>
      <c r="S263" s="27">
        <v>1800</v>
      </c>
    </row>
    <row r="264" spans="1:19" x14ac:dyDescent="0.25">
      <c r="A264" s="157" t="s">
        <v>70</v>
      </c>
      <c r="B264" s="198" t="s">
        <v>71</v>
      </c>
      <c r="C264" s="199"/>
      <c r="D264" s="199"/>
      <c r="E264" s="199"/>
      <c r="F264" s="199"/>
      <c r="G264" s="199"/>
      <c r="H264" s="199"/>
      <c r="I264" s="199"/>
      <c r="J264" s="199"/>
      <c r="K264" s="198"/>
      <c r="L264" s="199"/>
      <c r="M264" s="199"/>
      <c r="N264" s="199"/>
      <c r="O264" s="7">
        <v>1800</v>
      </c>
      <c r="P264" s="57">
        <v>1800</v>
      </c>
      <c r="Q264" s="75"/>
      <c r="R264" s="75"/>
      <c r="S264" s="57">
        <v>1800</v>
      </c>
    </row>
    <row r="265" spans="1:19" x14ac:dyDescent="0.25">
      <c r="A265" s="156" t="s">
        <v>153</v>
      </c>
      <c r="B265" s="196" t="s">
        <v>85</v>
      </c>
      <c r="C265" s="197"/>
      <c r="D265" s="197"/>
      <c r="E265" s="197"/>
      <c r="F265" s="197"/>
      <c r="G265" s="197"/>
      <c r="H265" s="197"/>
      <c r="I265" s="197"/>
      <c r="J265" s="197"/>
      <c r="K265" s="196"/>
      <c r="L265" s="197"/>
      <c r="M265" s="197"/>
      <c r="N265" s="197"/>
      <c r="O265" s="6">
        <f>O266</f>
        <v>190</v>
      </c>
      <c r="P265" s="27">
        <v>190</v>
      </c>
      <c r="Q265" s="75"/>
      <c r="R265" s="75"/>
      <c r="S265" s="27">
        <v>190</v>
      </c>
    </row>
    <row r="266" spans="1:19" s="44" customFormat="1" x14ac:dyDescent="0.25">
      <c r="A266" s="157" t="s">
        <v>72</v>
      </c>
      <c r="B266" s="198" t="s">
        <v>85</v>
      </c>
      <c r="C266" s="199"/>
      <c r="D266" s="199"/>
      <c r="E266" s="199"/>
      <c r="F266" s="199"/>
      <c r="G266" s="199"/>
      <c r="H266" s="199"/>
      <c r="I266" s="199"/>
      <c r="J266" s="199"/>
      <c r="K266" s="198"/>
      <c r="L266" s="199"/>
      <c r="M266" s="199"/>
      <c r="N266" s="199"/>
      <c r="O266" s="7">
        <v>190</v>
      </c>
      <c r="P266" s="57">
        <v>190</v>
      </c>
      <c r="Q266" s="73"/>
      <c r="R266" s="73"/>
      <c r="S266" s="57">
        <v>190</v>
      </c>
    </row>
    <row r="267" spans="1:19" s="44" customFormat="1" ht="16.899999999999999" customHeight="1" x14ac:dyDescent="0.25">
      <c r="A267" s="51" t="s">
        <v>254</v>
      </c>
      <c r="B267" s="275" t="s">
        <v>255</v>
      </c>
      <c r="C267" s="276"/>
      <c r="D267" s="276"/>
      <c r="E267" s="276"/>
      <c r="F267" s="276"/>
      <c r="G267" s="276"/>
      <c r="H267" s="276"/>
      <c r="I267" s="276"/>
      <c r="J267" s="276"/>
      <c r="K267" s="276"/>
      <c r="L267" s="276"/>
      <c r="M267" s="276"/>
      <c r="N267" s="277"/>
      <c r="O267" s="70">
        <f>O268</f>
        <v>3165</v>
      </c>
      <c r="P267" s="61">
        <f>P268</f>
        <v>2605</v>
      </c>
      <c r="Q267" s="117"/>
      <c r="R267" s="117"/>
      <c r="S267" s="61">
        <f>S268</f>
        <v>2605</v>
      </c>
    </row>
    <row r="268" spans="1:19" ht="27.75" customHeight="1" x14ac:dyDescent="0.25">
      <c r="A268" s="33">
        <v>6381</v>
      </c>
      <c r="B268" s="298" t="s">
        <v>256</v>
      </c>
      <c r="C268" s="299"/>
      <c r="D268" s="299"/>
      <c r="E268" s="299"/>
      <c r="F268" s="299"/>
      <c r="G268" s="299"/>
      <c r="H268" s="299"/>
      <c r="I268" s="299"/>
      <c r="J268" s="299"/>
      <c r="K268" s="299"/>
      <c r="L268" s="299"/>
      <c r="M268" s="299"/>
      <c r="N268" s="300"/>
      <c r="O268" s="6">
        <v>3165</v>
      </c>
      <c r="P268" s="27">
        <v>2605</v>
      </c>
      <c r="Q268" s="76"/>
      <c r="R268" s="76"/>
      <c r="S268" s="27">
        <v>2605</v>
      </c>
    </row>
    <row r="269" spans="1:19" ht="30" customHeight="1" x14ac:dyDescent="0.25">
      <c r="A269" s="154">
        <v>63811</v>
      </c>
      <c r="B269" s="272" t="s">
        <v>256</v>
      </c>
      <c r="C269" s="273"/>
      <c r="D269" s="273"/>
      <c r="E269" s="273"/>
      <c r="F269" s="273"/>
      <c r="G269" s="273"/>
      <c r="H269" s="273"/>
      <c r="I269" s="273"/>
      <c r="J269" s="273"/>
      <c r="K269" s="273"/>
      <c r="L269" s="273"/>
      <c r="M269" s="273"/>
      <c r="N269" s="274"/>
      <c r="O269" s="7">
        <v>3165</v>
      </c>
      <c r="P269" s="57">
        <v>2605</v>
      </c>
      <c r="Q269" s="76"/>
      <c r="R269" s="76"/>
      <c r="S269" s="57">
        <v>2605</v>
      </c>
    </row>
    <row r="270" spans="1:19" ht="18.2" customHeight="1" x14ac:dyDescent="0.25">
      <c r="A270" s="50" t="s">
        <v>254</v>
      </c>
      <c r="B270" s="275" t="s">
        <v>257</v>
      </c>
      <c r="C270" s="276"/>
      <c r="D270" s="276"/>
      <c r="E270" s="276"/>
      <c r="F270" s="276"/>
      <c r="G270" s="276"/>
      <c r="H270" s="276"/>
      <c r="I270" s="276"/>
      <c r="J270" s="276"/>
      <c r="K270" s="276"/>
      <c r="L270" s="276"/>
      <c r="M270" s="276"/>
      <c r="N270" s="277"/>
      <c r="O270" s="71">
        <v>3165</v>
      </c>
      <c r="P270" s="61">
        <v>2605</v>
      </c>
      <c r="Q270" s="117"/>
      <c r="R270" s="117"/>
      <c r="S270" s="61">
        <v>2605</v>
      </c>
    </row>
    <row r="271" spans="1:19" s="29" customFormat="1" ht="20.100000000000001" customHeight="1" x14ac:dyDescent="0.25">
      <c r="A271" s="33">
        <v>3211</v>
      </c>
      <c r="B271" s="278" t="s">
        <v>89</v>
      </c>
      <c r="C271" s="279"/>
      <c r="D271" s="279"/>
      <c r="E271" s="279"/>
      <c r="F271" s="279"/>
      <c r="G271" s="279"/>
      <c r="H271" s="279"/>
      <c r="I271" s="279"/>
      <c r="J271" s="279"/>
      <c r="K271" s="279"/>
      <c r="L271" s="279"/>
      <c r="M271" s="279"/>
      <c r="N271" s="280"/>
      <c r="O271" s="32">
        <v>3165</v>
      </c>
      <c r="P271" s="27">
        <v>2605</v>
      </c>
      <c r="Q271" s="76"/>
      <c r="R271" s="76"/>
      <c r="S271" s="27">
        <v>2605</v>
      </c>
    </row>
    <row r="272" spans="1:19" s="155" customFormat="1" ht="20.100000000000001" customHeight="1" x14ac:dyDescent="0.25">
      <c r="A272" s="154">
        <v>32112</v>
      </c>
      <c r="B272" s="221" t="s">
        <v>258</v>
      </c>
      <c r="C272" s="222"/>
      <c r="D272" s="222"/>
      <c r="E272" s="222"/>
      <c r="F272" s="222"/>
      <c r="G272" s="222"/>
      <c r="H272" s="222"/>
      <c r="I272" s="222"/>
      <c r="J272" s="222"/>
      <c r="K272" s="222"/>
      <c r="L272" s="222"/>
      <c r="M272" s="222"/>
      <c r="N272" s="223"/>
      <c r="O272" s="161">
        <v>560</v>
      </c>
      <c r="P272" s="57">
        <v>0</v>
      </c>
      <c r="Q272" s="76"/>
      <c r="R272" s="76"/>
      <c r="S272" s="57">
        <v>0</v>
      </c>
    </row>
    <row r="273" spans="1:19" s="155" customFormat="1" ht="26.25" customHeight="1" x14ac:dyDescent="0.25">
      <c r="A273" s="154">
        <v>32119</v>
      </c>
      <c r="B273" s="210" t="s">
        <v>75</v>
      </c>
      <c r="C273" s="211"/>
      <c r="D273" s="211"/>
      <c r="E273" s="211"/>
      <c r="F273" s="211"/>
      <c r="G273" s="211"/>
      <c r="H273" s="211"/>
      <c r="I273" s="211"/>
      <c r="J273" s="211"/>
      <c r="K273" s="211"/>
      <c r="L273" s="211"/>
      <c r="M273" s="211"/>
      <c r="N273" s="212"/>
      <c r="O273" s="161">
        <v>2605</v>
      </c>
      <c r="P273" s="57">
        <v>2605</v>
      </c>
      <c r="Q273" s="76"/>
      <c r="R273" s="76"/>
      <c r="S273" s="57">
        <v>2605</v>
      </c>
    </row>
    <row r="274" spans="1:19" s="158" customFormat="1" ht="26.25" customHeight="1" x14ac:dyDescent="0.25">
      <c r="A274" s="313"/>
      <c r="B274" s="314"/>
      <c r="C274" s="314"/>
      <c r="D274" s="314"/>
      <c r="E274" s="314"/>
      <c r="F274" s="314"/>
      <c r="G274" s="314"/>
      <c r="H274" s="314"/>
      <c r="I274" s="314"/>
      <c r="J274" s="314"/>
      <c r="K274" s="314"/>
      <c r="L274" s="314"/>
      <c r="M274" s="314"/>
      <c r="N274" s="314"/>
      <c r="O274" s="314"/>
      <c r="P274" s="314"/>
      <c r="Q274" s="314"/>
      <c r="R274" s="314"/>
      <c r="S274" s="315"/>
    </row>
    <row r="275" spans="1:19" s="49" customFormat="1" ht="11.1" customHeight="1" x14ac:dyDescent="0.25">
      <c r="A275" s="313"/>
      <c r="B275" s="314"/>
      <c r="C275" s="314"/>
      <c r="D275" s="314"/>
      <c r="E275" s="314"/>
      <c r="F275" s="314"/>
      <c r="G275" s="314"/>
      <c r="H275" s="314"/>
      <c r="I275" s="314"/>
      <c r="J275" s="314"/>
      <c r="K275" s="314"/>
      <c r="L275" s="314"/>
      <c r="M275" s="314"/>
      <c r="N275" s="314"/>
      <c r="O275" s="314"/>
      <c r="P275" s="314"/>
      <c r="Q275" s="314"/>
      <c r="R275" s="314"/>
      <c r="S275" s="315"/>
    </row>
    <row r="276" spans="1:19" s="158" customFormat="1" ht="11.1" customHeight="1" x14ac:dyDescent="0.25">
      <c r="A276" s="313"/>
      <c r="B276" s="314"/>
      <c r="C276" s="314"/>
      <c r="D276" s="314"/>
      <c r="E276" s="314"/>
      <c r="F276" s="314"/>
      <c r="G276" s="314"/>
      <c r="H276" s="314"/>
      <c r="I276" s="314"/>
      <c r="J276" s="314"/>
      <c r="K276" s="314"/>
      <c r="L276" s="314"/>
      <c r="M276" s="314"/>
      <c r="N276" s="314"/>
      <c r="O276" s="314"/>
      <c r="P276" s="314"/>
      <c r="Q276" s="314"/>
      <c r="R276" s="314"/>
      <c r="S276" s="315"/>
    </row>
    <row r="277" spans="1:19" s="44" customFormat="1" ht="29.65" customHeight="1" x14ac:dyDescent="0.25">
      <c r="A277" s="213" t="s">
        <v>234</v>
      </c>
      <c r="B277" s="214"/>
      <c r="C277" s="214"/>
      <c r="D277" s="214"/>
      <c r="E277" s="214"/>
      <c r="F277" s="214"/>
      <c r="G277" s="214"/>
      <c r="H277" s="214"/>
      <c r="I277" s="214"/>
      <c r="J277" s="214"/>
      <c r="K277" s="214"/>
      <c r="L277" s="214"/>
      <c r="M277" s="214"/>
      <c r="N277" s="171"/>
      <c r="O277" s="20"/>
      <c r="P277" s="20"/>
      <c r="Q277" s="132"/>
      <c r="R277" s="132"/>
      <c r="S277" s="20"/>
    </row>
    <row r="278" spans="1:19" ht="20.65" customHeight="1" x14ac:dyDescent="0.25">
      <c r="A278" s="215" t="s">
        <v>222</v>
      </c>
      <c r="B278" s="216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7"/>
      <c r="O278" s="138">
        <f>O279+O280+O281+O282+O283+O284</f>
        <v>52494.979999999996</v>
      </c>
      <c r="P278" s="138">
        <f>P279+P280+P281+P282+P283+P284</f>
        <v>23619.25</v>
      </c>
      <c r="Q278" s="139"/>
      <c r="R278" s="139"/>
      <c r="S278" s="138">
        <f>S279+S280+S281+S282+S283+S284</f>
        <v>23619.25</v>
      </c>
    </row>
    <row r="279" spans="1:19" x14ac:dyDescent="0.25">
      <c r="A279" s="35">
        <v>6711</v>
      </c>
      <c r="B279" s="1"/>
      <c r="C279" s="191" t="s">
        <v>215</v>
      </c>
      <c r="D279" s="192"/>
      <c r="E279" s="192"/>
      <c r="F279" s="192"/>
      <c r="G279" s="192"/>
      <c r="H279" s="192"/>
      <c r="I279" s="192"/>
      <c r="J279" s="192"/>
      <c r="K279" s="192"/>
      <c r="L279" s="192"/>
      <c r="M279" s="192"/>
      <c r="N279" s="193"/>
      <c r="O279" s="34">
        <v>11810.98</v>
      </c>
      <c r="P279" s="34">
        <v>11410.25</v>
      </c>
      <c r="Q279" s="118"/>
      <c r="R279" s="118"/>
      <c r="S279" s="34">
        <v>11410.25</v>
      </c>
    </row>
    <row r="280" spans="1:19" x14ac:dyDescent="0.25">
      <c r="A280" s="35">
        <v>6711</v>
      </c>
      <c r="B280" s="1"/>
      <c r="C280" s="191" t="s">
        <v>219</v>
      </c>
      <c r="D280" s="192"/>
      <c r="E280" s="192"/>
      <c r="F280" s="192"/>
      <c r="G280" s="192"/>
      <c r="H280" s="192"/>
      <c r="I280" s="192"/>
      <c r="J280" s="192"/>
      <c r="K280" s="192"/>
      <c r="L280" s="192"/>
      <c r="M280" s="192"/>
      <c r="N280" s="193"/>
      <c r="O280" s="34">
        <v>26500</v>
      </c>
      <c r="P280" s="34">
        <v>3300</v>
      </c>
      <c r="Q280" s="118"/>
      <c r="R280" s="118"/>
      <c r="S280" s="34">
        <v>3300</v>
      </c>
    </row>
    <row r="281" spans="1:19" s="63" customFormat="1" x14ac:dyDescent="0.25">
      <c r="A281" s="35">
        <v>6711</v>
      </c>
      <c r="B281" s="1"/>
      <c r="C281" s="191" t="s">
        <v>235</v>
      </c>
      <c r="D281" s="192"/>
      <c r="E281" s="192"/>
      <c r="F281" s="192"/>
      <c r="G281" s="192"/>
      <c r="H281" s="192"/>
      <c r="I281" s="192"/>
      <c r="J281" s="192"/>
      <c r="K281" s="192"/>
      <c r="L281" s="192"/>
      <c r="M281" s="192"/>
      <c r="N281" s="193"/>
      <c r="O281" s="34">
        <v>3000</v>
      </c>
      <c r="P281" s="34">
        <v>3000</v>
      </c>
      <c r="Q281" s="118"/>
      <c r="R281" s="118"/>
      <c r="S281" s="34">
        <v>3000</v>
      </c>
    </row>
    <row r="282" spans="1:19" x14ac:dyDescent="0.25">
      <c r="A282" s="35">
        <v>6711</v>
      </c>
      <c r="B282" s="1"/>
      <c r="C282" s="191" t="s">
        <v>110</v>
      </c>
      <c r="D282" s="192"/>
      <c r="E282" s="192"/>
      <c r="F282" s="192"/>
      <c r="G282" s="192"/>
      <c r="H282" s="192"/>
      <c r="I282" s="192"/>
      <c r="J282" s="192"/>
      <c r="K282" s="192"/>
      <c r="L282" s="192"/>
      <c r="M282" s="192"/>
      <c r="N282" s="193"/>
      <c r="O282" s="34">
        <v>7500</v>
      </c>
      <c r="P282" s="34">
        <v>3500</v>
      </c>
      <c r="Q282" s="118"/>
      <c r="R282" s="118"/>
      <c r="S282" s="34">
        <v>3500</v>
      </c>
    </row>
    <row r="283" spans="1:19" s="155" customFormat="1" x14ac:dyDescent="0.25">
      <c r="A283" s="35">
        <v>6711</v>
      </c>
      <c r="B283" s="1"/>
      <c r="C283" s="191" t="s">
        <v>220</v>
      </c>
      <c r="D283" s="192"/>
      <c r="E283" s="192"/>
      <c r="F283" s="192"/>
      <c r="G283" s="192"/>
      <c r="H283" s="192"/>
      <c r="I283" s="192"/>
      <c r="J283" s="192"/>
      <c r="K283" s="192"/>
      <c r="L283" s="192"/>
      <c r="M283" s="192"/>
      <c r="N283" s="193"/>
      <c r="O283" s="34">
        <v>1280</v>
      </c>
      <c r="P283" s="34">
        <v>1280</v>
      </c>
      <c r="Q283" s="118"/>
      <c r="R283" s="118"/>
      <c r="S283" s="34">
        <v>1280</v>
      </c>
    </row>
    <row r="284" spans="1:19" s="155" customFormat="1" x14ac:dyDescent="0.25">
      <c r="A284" s="35">
        <v>6711</v>
      </c>
      <c r="B284" s="1"/>
      <c r="C284" s="191" t="s">
        <v>259</v>
      </c>
      <c r="D284" s="192"/>
      <c r="E284" s="192"/>
      <c r="F284" s="192"/>
      <c r="G284" s="192"/>
      <c r="H284" s="192"/>
      <c r="I284" s="192"/>
      <c r="J284" s="192"/>
      <c r="K284" s="192"/>
      <c r="L284" s="192"/>
      <c r="M284" s="192"/>
      <c r="N284" s="193"/>
      <c r="O284" s="34">
        <v>2404</v>
      </c>
      <c r="P284" s="34">
        <v>1129</v>
      </c>
      <c r="Q284" s="118"/>
      <c r="R284" s="118"/>
      <c r="S284" s="34">
        <v>1129</v>
      </c>
    </row>
    <row r="285" spans="1:19" ht="20.100000000000001" customHeight="1" x14ac:dyDescent="0.25">
      <c r="A285" s="140"/>
      <c r="B285" s="141"/>
      <c r="C285" s="218" t="s">
        <v>217</v>
      </c>
      <c r="D285" s="219"/>
      <c r="E285" s="219"/>
      <c r="F285" s="219"/>
      <c r="G285" s="219"/>
      <c r="H285" s="219"/>
      <c r="I285" s="219"/>
      <c r="J285" s="219"/>
      <c r="K285" s="219"/>
      <c r="L285" s="219"/>
      <c r="M285" s="219"/>
      <c r="N285" s="220"/>
      <c r="O285" s="138">
        <f>O286+O287+O288+O289+O290+O291+O292</f>
        <v>52494.979999999996</v>
      </c>
      <c r="P285" s="138">
        <f>P286+P287+P288+P289+P290+P291+P292+P293</f>
        <v>23619.25</v>
      </c>
      <c r="Q285" s="139"/>
      <c r="R285" s="139"/>
      <c r="S285" s="138">
        <f>S286+S287+S288+S289+S290+S291+S292+S293</f>
        <v>23619.25</v>
      </c>
    </row>
    <row r="286" spans="1:19" s="44" customFormat="1" x14ac:dyDescent="0.25">
      <c r="A286" s="35">
        <v>3111</v>
      </c>
      <c r="B286" s="1"/>
      <c r="C286" s="191" t="s">
        <v>215</v>
      </c>
      <c r="D286" s="192"/>
      <c r="E286" s="192"/>
      <c r="F286" s="192"/>
      <c r="G286" s="192"/>
      <c r="H286" s="192"/>
      <c r="I286" s="192"/>
      <c r="J286" s="192"/>
      <c r="K286" s="192"/>
      <c r="L286" s="192"/>
      <c r="M286" s="192"/>
      <c r="N286" s="193"/>
      <c r="O286" s="163">
        <v>11003.88</v>
      </c>
      <c r="P286" s="178">
        <v>10759.45</v>
      </c>
      <c r="Q286" s="118"/>
      <c r="R286" s="118"/>
      <c r="S286" s="178">
        <v>10759.45</v>
      </c>
    </row>
    <row r="287" spans="1:19" s="44" customFormat="1" x14ac:dyDescent="0.25">
      <c r="A287" s="35">
        <v>3211</v>
      </c>
      <c r="B287" s="1"/>
      <c r="C287" s="191" t="s">
        <v>215</v>
      </c>
      <c r="D287" s="192"/>
      <c r="E287" s="192"/>
      <c r="F287" s="192"/>
      <c r="G287" s="192"/>
      <c r="H287" s="192"/>
      <c r="I287" s="192"/>
      <c r="J287" s="192"/>
      <c r="K287" s="192"/>
      <c r="L287" s="192"/>
      <c r="M287" s="192"/>
      <c r="N287" s="193"/>
      <c r="O287" s="163">
        <v>45.83</v>
      </c>
      <c r="P287" s="178">
        <v>47.77</v>
      </c>
      <c r="Q287" s="118"/>
      <c r="R287" s="118"/>
      <c r="S287" s="178">
        <v>47.77</v>
      </c>
    </row>
    <row r="288" spans="1:19" x14ac:dyDescent="0.25">
      <c r="A288" s="35">
        <v>3212</v>
      </c>
      <c r="B288" s="1"/>
      <c r="C288" s="191" t="s">
        <v>215</v>
      </c>
      <c r="D288" s="192"/>
      <c r="E288" s="192"/>
      <c r="F288" s="192"/>
      <c r="G288" s="192"/>
      <c r="H288" s="192"/>
      <c r="I288" s="192"/>
      <c r="J288" s="192"/>
      <c r="K288" s="192"/>
      <c r="L288" s="192"/>
      <c r="M288" s="192"/>
      <c r="N288" s="193"/>
      <c r="O288" s="163">
        <v>761.27</v>
      </c>
      <c r="P288" s="178">
        <v>603.03</v>
      </c>
      <c r="Q288" s="118"/>
      <c r="R288" s="118"/>
      <c r="S288" s="178">
        <v>603.03</v>
      </c>
    </row>
    <row r="289" spans="1:19" x14ac:dyDescent="0.25">
      <c r="A289" s="35">
        <v>3232</v>
      </c>
      <c r="B289" s="1"/>
      <c r="C289" s="191" t="s">
        <v>216</v>
      </c>
      <c r="D289" s="192"/>
      <c r="E289" s="192"/>
      <c r="F289" s="192"/>
      <c r="G289" s="192"/>
      <c r="H289" s="192"/>
      <c r="I289" s="192"/>
      <c r="J289" s="192"/>
      <c r="K289" s="192"/>
      <c r="L289" s="192"/>
      <c r="M289" s="192"/>
      <c r="N289" s="193"/>
      <c r="O289" s="163">
        <v>10500</v>
      </c>
      <c r="P289" s="178">
        <v>6500</v>
      </c>
      <c r="Q289" s="118"/>
      <c r="R289" s="118"/>
      <c r="S289" s="178">
        <v>6500</v>
      </c>
    </row>
    <row r="290" spans="1:19" x14ac:dyDescent="0.25">
      <c r="A290" s="35">
        <v>32372</v>
      </c>
      <c r="B290" s="1"/>
      <c r="C290" s="191" t="s">
        <v>220</v>
      </c>
      <c r="D290" s="192"/>
      <c r="E290" s="192"/>
      <c r="F290" s="192"/>
      <c r="G290" s="192"/>
      <c r="H290" s="192"/>
      <c r="I290" s="192"/>
      <c r="J290" s="192"/>
      <c r="K290" s="192"/>
      <c r="L290" s="192"/>
      <c r="M290" s="192"/>
      <c r="N290" s="193"/>
      <c r="O290" s="163">
        <v>1280</v>
      </c>
      <c r="P290" s="178">
        <v>1280</v>
      </c>
      <c r="Q290" s="118"/>
      <c r="R290" s="118"/>
      <c r="S290" s="178">
        <v>1280</v>
      </c>
    </row>
    <row r="291" spans="1:19" x14ac:dyDescent="0.25">
      <c r="A291" s="35">
        <v>3299</v>
      </c>
      <c r="B291" s="1"/>
      <c r="C291" s="191" t="s">
        <v>60</v>
      </c>
      <c r="D291" s="192"/>
      <c r="E291" s="192"/>
      <c r="F291" s="192"/>
      <c r="G291" s="192"/>
      <c r="H291" s="192"/>
      <c r="I291" s="192"/>
      <c r="J291" s="192"/>
      <c r="K291" s="192"/>
      <c r="L291" s="192"/>
      <c r="M291" s="192"/>
      <c r="N291" s="193"/>
      <c r="O291" s="163">
        <v>26500</v>
      </c>
      <c r="P291" s="178">
        <v>100</v>
      </c>
      <c r="Q291" s="118"/>
      <c r="R291" s="118"/>
      <c r="S291" s="178">
        <v>100</v>
      </c>
    </row>
    <row r="292" spans="1:19" x14ac:dyDescent="0.25">
      <c r="A292" s="162">
        <v>3211</v>
      </c>
      <c r="B292" s="1"/>
      <c r="C292" s="301" t="s">
        <v>260</v>
      </c>
      <c r="D292" s="302"/>
      <c r="E292" s="302"/>
      <c r="F292" s="302"/>
      <c r="G292" s="302"/>
      <c r="H292" s="302"/>
      <c r="I292" s="302"/>
      <c r="J292" s="302"/>
      <c r="K292" s="302"/>
      <c r="L292" s="302"/>
      <c r="M292" s="302"/>
      <c r="N292" s="303"/>
      <c r="O292" s="164">
        <v>2404</v>
      </c>
      <c r="P292" s="21">
        <v>1129</v>
      </c>
      <c r="S292" s="21">
        <v>1129</v>
      </c>
    </row>
    <row r="293" spans="1:19" s="158" customFormat="1" x14ac:dyDescent="0.25">
      <c r="A293" s="162">
        <v>3721</v>
      </c>
      <c r="B293" s="1"/>
      <c r="C293" s="301" t="s">
        <v>266</v>
      </c>
      <c r="D293" s="302"/>
      <c r="E293" s="302"/>
      <c r="F293" s="302"/>
      <c r="G293" s="302"/>
      <c r="H293" s="302"/>
      <c r="I293" s="302"/>
      <c r="J293" s="302"/>
      <c r="K293" s="302"/>
      <c r="L293" s="302"/>
      <c r="M293" s="302"/>
      <c r="N293" s="303"/>
      <c r="O293" s="164">
        <v>0</v>
      </c>
      <c r="P293" s="21">
        <v>3200</v>
      </c>
      <c r="S293" s="21">
        <v>3200</v>
      </c>
    </row>
    <row r="294" spans="1:19" x14ac:dyDescent="0.25">
      <c r="A294" s="284" t="s">
        <v>272</v>
      </c>
      <c r="B294" s="284"/>
      <c r="C294" s="284"/>
      <c r="D294" s="284"/>
      <c r="O294" s="310"/>
      <c r="P294" s="310"/>
      <c r="Q294" s="310"/>
      <c r="R294" s="310"/>
      <c r="S294" s="310"/>
    </row>
    <row r="296" spans="1:19" x14ac:dyDescent="0.25">
      <c r="A296" s="284" t="s">
        <v>273</v>
      </c>
      <c r="B296" s="284"/>
      <c r="C296" s="284"/>
      <c r="P296" s="311" t="s">
        <v>275</v>
      </c>
      <c r="Q296" s="311"/>
      <c r="R296" s="311"/>
      <c r="S296" s="311"/>
    </row>
    <row r="297" spans="1:19" x14ac:dyDescent="0.25">
      <c r="A297" s="81" t="s">
        <v>274</v>
      </c>
      <c r="B297" s="81"/>
      <c r="C297" s="81"/>
      <c r="D297" s="81"/>
      <c r="O297" s="81"/>
      <c r="P297" s="312" t="s">
        <v>276</v>
      </c>
      <c r="Q297" s="312"/>
      <c r="R297" s="312"/>
      <c r="S297" s="312"/>
    </row>
    <row r="298" spans="1:19" x14ac:dyDescent="0.25">
      <c r="A298" s="285"/>
      <c r="B298" s="285"/>
      <c r="C298" s="285"/>
      <c r="D298" s="81"/>
      <c r="O298" s="81"/>
      <c r="P298" s="81"/>
    </row>
    <row r="299" spans="1:19" x14ac:dyDescent="0.25">
      <c r="A299" s="81"/>
      <c r="B299" s="81"/>
      <c r="C299" s="81"/>
      <c r="D299" s="81"/>
    </row>
    <row r="300" spans="1:19" x14ac:dyDescent="0.25">
      <c r="A300" s="81"/>
      <c r="B300" s="81"/>
      <c r="C300" s="81"/>
      <c r="D300" s="81"/>
    </row>
  </sheetData>
  <sheetProtection algorithmName="SHA-512" hashValue="8K0ly8uwtPINi74tYwyl/g1TrPMHYcafzWmdekFaax1X7CGVXrDtFnESJMx/+g4xbwuiwkWPXx3rIbgXcCdk6w==" saltValue="r6JHdFzlh8uuDAe1SxdxSw==" spinCount="100000" sheet="1" formatCells="0" formatColumns="0" formatRows="0" insertColumns="0" insertRows="0" insertHyperlinks="0" deleteColumns="0" deleteRows="0" sort="0" autoFilter="0" pivotTables="0"/>
  <mergeCells count="467">
    <mergeCell ref="O294:S294"/>
    <mergeCell ref="P296:S296"/>
    <mergeCell ref="P297:S297"/>
    <mergeCell ref="A274:S276"/>
    <mergeCell ref="B11:M11"/>
    <mergeCell ref="C289:N289"/>
    <mergeCell ref="C290:N290"/>
    <mergeCell ref="C291:N291"/>
    <mergeCell ref="C292:N292"/>
    <mergeCell ref="A16:M16"/>
    <mergeCell ref="A15:M15"/>
    <mergeCell ref="A14:M14"/>
    <mergeCell ref="A13:M13"/>
    <mergeCell ref="A12:M12"/>
    <mergeCell ref="B251:N251"/>
    <mergeCell ref="B257:N257"/>
    <mergeCell ref="B258:N258"/>
    <mergeCell ref="B248:N248"/>
    <mergeCell ref="B249:N249"/>
    <mergeCell ref="B242:N242"/>
    <mergeCell ref="B243:N243"/>
    <mergeCell ref="B246:N246"/>
    <mergeCell ref="B247:N247"/>
    <mergeCell ref="B250:N250"/>
    <mergeCell ref="B215:M215"/>
    <mergeCell ref="B216:N216"/>
    <mergeCell ref="B239:N239"/>
    <mergeCell ref="B252:N252"/>
    <mergeCell ref="B253:N253"/>
    <mergeCell ref="B254:N254"/>
    <mergeCell ref="B263:N263"/>
    <mergeCell ref="B237:J237"/>
    <mergeCell ref="K237:N237"/>
    <mergeCell ref="B235:J235"/>
    <mergeCell ref="K235:N235"/>
    <mergeCell ref="B236:J236"/>
    <mergeCell ref="K236:N236"/>
    <mergeCell ref="B231:J231"/>
    <mergeCell ref="K231:N231"/>
    <mergeCell ref="B233:J233"/>
    <mergeCell ref="K233:N233"/>
    <mergeCell ref="B234:J234"/>
    <mergeCell ref="K234:N234"/>
    <mergeCell ref="K189:N189"/>
    <mergeCell ref="B182:J182"/>
    <mergeCell ref="K182:N182"/>
    <mergeCell ref="B185:J185"/>
    <mergeCell ref="K185:N185"/>
    <mergeCell ref="B186:J186"/>
    <mergeCell ref="K186:N186"/>
    <mergeCell ref="K196:N196"/>
    <mergeCell ref="B194:J194"/>
    <mergeCell ref="K194:N194"/>
    <mergeCell ref="B190:J190"/>
    <mergeCell ref="K190:N190"/>
    <mergeCell ref="B191:J191"/>
    <mergeCell ref="K191:N191"/>
    <mergeCell ref="B192:J192"/>
    <mergeCell ref="K192:N192"/>
    <mergeCell ref="A294:D294"/>
    <mergeCell ref="B221:J221"/>
    <mergeCell ref="K221:N221"/>
    <mergeCell ref="B222:J222"/>
    <mergeCell ref="K222:N222"/>
    <mergeCell ref="B223:J223"/>
    <mergeCell ref="K223:N223"/>
    <mergeCell ref="B225:J225"/>
    <mergeCell ref="K225:N225"/>
    <mergeCell ref="B230:J230"/>
    <mergeCell ref="K230:N230"/>
    <mergeCell ref="B224:J224"/>
    <mergeCell ref="K224:N224"/>
    <mergeCell ref="K227:N227"/>
    <mergeCell ref="B226:N226"/>
    <mergeCell ref="B228:N228"/>
    <mergeCell ref="B229:N229"/>
    <mergeCell ref="B232:N232"/>
    <mergeCell ref="B267:N267"/>
    <mergeCell ref="B268:N268"/>
    <mergeCell ref="B255:N255"/>
    <mergeCell ref="B256:N256"/>
    <mergeCell ref="C293:N293"/>
    <mergeCell ref="B266:J266"/>
    <mergeCell ref="A296:C296"/>
    <mergeCell ref="A298:C298"/>
    <mergeCell ref="H7:K7"/>
    <mergeCell ref="H9:K9"/>
    <mergeCell ref="A4:S5"/>
    <mergeCell ref="A6:P6"/>
    <mergeCell ref="B17:J17"/>
    <mergeCell ref="K17:N17"/>
    <mergeCell ref="G95:I95"/>
    <mergeCell ref="G94:I94"/>
    <mergeCell ref="B70:J70"/>
    <mergeCell ref="B67:J67"/>
    <mergeCell ref="B63:J63"/>
    <mergeCell ref="B59:J59"/>
    <mergeCell ref="K59:N59"/>
    <mergeCell ref="B60:J60"/>
    <mergeCell ref="K60:N60"/>
    <mergeCell ref="B61:J61"/>
    <mergeCell ref="K61:N61"/>
    <mergeCell ref="B62:J62"/>
    <mergeCell ref="K62:N62"/>
    <mergeCell ref="B160:N160"/>
    <mergeCell ref="B109:N109"/>
    <mergeCell ref="B110:N110"/>
    <mergeCell ref="K47:N47"/>
    <mergeCell ref="B48:J48"/>
    <mergeCell ref="K48:N48"/>
    <mergeCell ref="K41:N41"/>
    <mergeCell ref="B42:J42"/>
    <mergeCell ref="K42:N42"/>
    <mergeCell ref="B269:N269"/>
    <mergeCell ref="B270:N270"/>
    <mergeCell ref="B271:N271"/>
    <mergeCell ref="B112:N112"/>
    <mergeCell ref="B124:N124"/>
    <mergeCell ref="B180:N180"/>
    <mergeCell ref="B181:N181"/>
    <mergeCell ref="B183:N183"/>
    <mergeCell ref="B184:N184"/>
    <mergeCell ref="B193:N193"/>
    <mergeCell ref="B195:N195"/>
    <mergeCell ref="B204:N204"/>
    <mergeCell ref="B205:N205"/>
    <mergeCell ref="B206:N206"/>
    <mergeCell ref="K187:N187"/>
    <mergeCell ref="B188:J188"/>
    <mergeCell ref="K188:N188"/>
    <mergeCell ref="B189:J189"/>
    <mergeCell ref="B24:J24"/>
    <mergeCell ref="K24:N24"/>
    <mergeCell ref="B31:J31"/>
    <mergeCell ref="K31:N31"/>
    <mergeCell ref="B32:J32"/>
    <mergeCell ref="K32:N32"/>
    <mergeCell ref="K70:N70"/>
    <mergeCell ref="K37:N37"/>
    <mergeCell ref="B38:J38"/>
    <mergeCell ref="K38:N38"/>
    <mergeCell ref="K33:N33"/>
    <mergeCell ref="B34:J34"/>
    <mergeCell ref="K34:N34"/>
    <mergeCell ref="B35:J35"/>
    <mergeCell ref="K35:N35"/>
    <mergeCell ref="B36:J36"/>
    <mergeCell ref="K36:N36"/>
    <mergeCell ref="B37:J37"/>
    <mergeCell ref="B33:J33"/>
    <mergeCell ref="B39:J39"/>
    <mergeCell ref="K39:N39"/>
    <mergeCell ref="B40:J40"/>
    <mergeCell ref="K40:N40"/>
    <mergeCell ref="B47:J47"/>
    <mergeCell ref="B18:J18"/>
    <mergeCell ref="K18:N18"/>
    <mergeCell ref="B19:J19"/>
    <mergeCell ref="K19:N19"/>
    <mergeCell ref="B20:J20"/>
    <mergeCell ref="K20:N20"/>
    <mergeCell ref="B21:J21"/>
    <mergeCell ref="K29:N29"/>
    <mergeCell ref="B30:J30"/>
    <mergeCell ref="K30:N30"/>
    <mergeCell ref="K25:N25"/>
    <mergeCell ref="B26:J26"/>
    <mergeCell ref="K26:N26"/>
    <mergeCell ref="B27:J27"/>
    <mergeCell ref="K27:N27"/>
    <mergeCell ref="B28:J28"/>
    <mergeCell ref="K28:N28"/>
    <mergeCell ref="B29:J29"/>
    <mergeCell ref="B25:J25"/>
    <mergeCell ref="K21:N21"/>
    <mergeCell ref="B22:J22"/>
    <mergeCell ref="K22:N22"/>
    <mergeCell ref="B23:J23"/>
    <mergeCell ref="K23:N23"/>
    <mergeCell ref="B43:J43"/>
    <mergeCell ref="K43:N43"/>
    <mergeCell ref="B44:J44"/>
    <mergeCell ref="K44:N44"/>
    <mergeCell ref="K45:N45"/>
    <mergeCell ref="B46:J46"/>
    <mergeCell ref="K46:N46"/>
    <mergeCell ref="B45:J45"/>
    <mergeCell ref="B41:J41"/>
    <mergeCell ref="B53:J53"/>
    <mergeCell ref="K53:N53"/>
    <mergeCell ref="B54:J54"/>
    <mergeCell ref="K54:N54"/>
    <mergeCell ref="B55:J55"/>
    <mergeCell ref="K55:N55"/>
    <mergeCell ref="K49:N49"/>
    <mergeCell ref="B50:J50"/>
    <mergeCell ref="K50:N50"/>
    <mergeCell ref="B51:J51"/>
    <mergeCell ref="K51:N51"/>
    <mergeCell ref="B52:J52"/>
    <mergeCell ref="K52:N52"/>
    <mergeCell ref="B49:J49"/>
    <mergeCell ref="K56:N56"/>
    <mergeCell ref="B57:J57"/>
    <mergeCell ref="K57:N57"/>
    <mergeCell ref="B58:J58"/>
    <mergeCell ref="K58:N58"/>
    <mergeCell ref="K67:N67"/>
    <mergeCell ref="B68:J68"/>
    <mergeCell ref="K68:N68"/>
    <mergeCell ref="B69:J69"/>
    <mergeCell ref="K69:N69"/>
    <mergeCell ref="K63:N63"/>
    <mergeCell ref="B64:J64"/>
    <mergeCell ref="K64:N64"/>
    <mergeCell ref="B65:J65"/>
    <mergeCell ref="K65:N65"/>
    <mergeCell ref="B66:J66"/>
    <mergeCell ref="K66:N66"/>
    <mergeCell ref="B56:J56"/>
    <mergeCell ref="K71:N71"/>
    <mergeCell ref="B72:J72"/>
    <mergeCell ref="K72:N72"/>
    <mergeCell ref="B73:J73"/>
    <mergeCell ref="K73:N73"/>
    <mergeCell ref="B81:J81"/>
    <mergeCell ref="K81:N81"/>
    <mergeCell ref="B82:J82"/>
    <mergeCell ref="K82:N82"/>
    <mergeCell ref="B77:J77"/>
    <mergeCell ref="B74:J74"/>
    <mergeCell ref="K74:N74"/>
    <mergeCell ref="B75:J75"/>
    <mergeCell ref="K75:N75"/>
    <mergeCell ref="B76:J76"/>
    <mergeCell ref="K76:N76"/>
    <mergeCell ref="B71:J71"/>
    <mergeCell ref="B83:J83"/>
    <mergeCell ref="K83:N83"/>
    <mergeCell ref="K77:N77"/>
    <mergeCell ref="B78:J78"/>
    <mergeCell ref="K78:N78"/>
    <mergeCell ref="B79:J79"/>
    <mergeCell ref="K79:N79"/>
    <mergeCell ref="B80:J80"/>
    <mergeCell ref="K80:N80"/>
    <mergeCell ref="B88:J88"/>
    <mergeCell ref="K88:N88"/>
    <mergeCell ref="B89:J89"/>
    <mergeCell ref="K89:N89"/>
    <mergeCell ref="B86:J86"/>
    <mergeCell ref="K86:N86"/>
    <mergeCell ref="B87:J87"/>
    <mergeCell ref="K87:N87"/>
    <mergeCell ref="K84:N84"/>
    <mergeCell ref="B85:J85"/>
    <mergeCell ref="K85:N85"/>
    <mergeCell ref="B84:J84"/>
    <mergeCell ref="B98:J98"/>
    <mergeCell ref="K98:N98"/>
    <mergeCell ref="B99:J99"/>
    <mergeCell ref="K99:N99"/>
    <mergeCell ref="B101:J101"/>
    <mergeCell ref="K101:N101"/>
    <mergeCell ref="K90:N90"/>
    <mergeCell ref="B91:J91"/>
    <mergeCell ref="K91:N91"/>
    <mergeCell ref="B92:J92"/>
    <mergeCell ref="K92:N92"/>
    <mergeCell ref="B94:F94"/>
    <mergeCell ref="B95:F95"/>
    <mergeCell ref="B93:J93"/>
    <mergeCell ref="K93:N93"/>
    <mergeCell ref="B90:J90"/>
    <mergeCell ref="B100:F100"/>
    <mergeCell ref="B97:M97"/>
    <mergeCell ref="B108:J108"/>
    <mergeCell ref="K108:N108"/>
    <mergeCell ref="B104:J104"/>
    <mergeCell ref="K104:N104"/>
    <mergeCell ref="B102:J102"/>
    <mergeCell ref="K102:N102"/>
    <mergeCell ref="B103:J103"/>
    <mergeCell ref="K103:N103"/>
    <mergeCell ref="B105:N105"/>
    <mergeCell ref="B106:N106"/>
    <mergeCell ref="B107:N107"/>
    <mergeCell ref="K114:N114"/>
    <mergeCell ref="B115:J115"/>
    <mergeCell ref="K115:N115"/>
    <mergeCell ref="B116:J116"/>
    <mergeCell ref="K116:N116"/>
    <mergeCell ref="B113:J113"/>
    <mergeCell ref="K113:N113"/>
    <mergeCell ref="B111:J111"/>
    <mergeCell ref="K111:N111"/>
    <mergeCell ref="K120:N120"/>
    <mergeCell ref="B117:J117"/>
    <mergeCell ref="K117:N117"/>
    <mergeCell ref="B118:J118"/>
    <mergeCell ref="K118:N118"/>
    <mergeCell ref="B119:J119"/>
    <mergeCell ref="K119:N119"/>
    <mergeCell ref="B130:J130"/>
    <mergeCell ref="K130:N130"/>
    <mergeCell ref="B127:J127"/>
    <mergeCell ref="K127:N127"/>
    <mergeCell ref="B128:J128"/>
    <mergeCell ref="K128:N128"/>
    <mergeCell ref="B121:J121"/>
    <mergeCell ref="K121:N121"/>
    <mergeCell ref="B122:J122"/>
    <mergeCell ref="K122:N122"/>
    <mergeCell ref="B123:J123"/>
    <mergeCell ref="K123:N123"/>
    <mergeCell ref="B125:N125"/>
    <mergeCell ref="B126:N126"/>
    <mergeCell ref="B129:N129"/>
    <mergeCell ref="K138:N138"/>
    <mergeCell ref="B140:J140"/>
    <mergeCell ref="K140:N140"/>
    <mergeCell ref="B131:J131"/>
    <mergeCell ref="K131:N131"/>
    <mergeCell ref="B132:J132"/>
    <mergeCell ref="K132:N132"/>
    <mergeCell ref="B133:N133"/>
    <mergeCell ref="B134:N134"/>
    <mergeCell ref="B135:N135"/>
    <mergeCell ref="B136:N136"/>
    <mergeCell ref="B137:N137"/>
    <mergeCell ref="B139:N139"/>
    <mergeCell ref="K148:N148"/>
    <mergeCell ref="B149:J149"/>
    <mergeCell ref="K149:N149"/>
    <mergeCell ref="B150:J150"/>
    <mergeCell ref="K150:N150"/>
    <mergeCell ref="B141:J141"/>
    <mergeCell ref="K141:N141"/>
    <mergeCell ref="B144:J144"/>
    <mergeCell ref="K144:N144"/>
    <mergeCell ref="B145:J145"/>
    <mergeCell ref="K145:N145"/>
    <mergeCell ref="B142:N142"/>
    <mergeCell ref="B143:N143"/>
    <mergeCell ref="B146:N146"/>
    <mergeCell ref="B147:N147"/>
    <mergeCell ref="K162:N162"/>
    <mergeCell ref="B163:J163"/>
    <mergeCell ref="K163:N163"/>
    <mergeCell ref="B151:J151"/>
    <mergeCell ref="K151:N151"/>
    <mergeCell ref="B154:J154"/>
    <mergeCell ref="K154:N154"/>
    <mergeCell ref="B155:J155"/>
    <mergeCell ref="K155:N155"/>
    <mergeCell ref="B161:N161"/>
    <mergeCell ref="B152:N152"/>
    <mergeCell ref="B153:N153"/>
    <mergeCell ref="B157:N157"/>
    <mergeCell ref="B158:N158"/>
    <mergeCell ref="B159:N159"/>
    <mergeCell ref="K166:N166"/>
    <mergeCell ref="B167:J167"/>
    <mergeCell ref="K167:N167"/>
    <mergeCell ref="B168:J168"/>
    <mergeCell ref="K168:N168"/>
    <mergeCell ref="B164:J164"/>
    <mergeCell ref="K164:N164"/>
    <mergeCell ref="B165:J165"/>
    <mergeCell ref="K165:N165"/>
    <mergeCell ref="K171:N171"/>
    <mergeCell ref="B172:J172"/>
    <mergeCell ref="K172:N172"/>
    <mergeCell ref="B169:J169"/>
    <mergeCell ref="K169:N169"/>
    <mergeCell ref="B170:J170"/>
    <mergeCell ref="K170:N170"/>
    <mergeCell ref="B179:J179"/>
    <mergeCell ref="K179:N179"/>
    <mergeCell ref="B176:J176"/>
    <mergeCell ref="K176:N176"/>
    <mergeCell ref="B177:J177"/>
    <mergeCell ref="K177:N177"/>
    <mergeCell ref="B178:J178"/>
    <mergeCell ref="K178:N178"/>
    <mergeCell ref="B173:J173"/>
    <mergeCell ref="K173:N173"/>
    <mergeCell ref="B174:J174"/>
    <mergeCell ref="K174:N174"/>
    <mergeCell ref="B175:J175"/>
    <mergeCell ref="K175:N175"/>
    <mergeCell ref="K200:N200"/>
    <mergeCell ref="B201:J201"/>
    <mergeCell ref="K201:N201"/>
    <mergeCell ref="B197:J197"/>
    <mergeCell ref="K197:N197"/>
    <mergeCell ref="B198:J198"/>
    <mergeCell ref="K198:N198"/>
    <mergeCell ref="B199:J199"/>
    <mergeCell ref="K199:N199"/>
    <mergeCell ref="K207:N207"/>
    <mergeCell ref="B202:J202"/>
    <mergeCell ref="K202:N202"/>
    <mergeCell ref="B203:J203"/>
    <mergeCell ref="K203:N203"/>
    <mergeCell ref="B214:J214"/>
    <mergeCell ref="K214:N214"/>
    <mergeCell ref="B208:N208"/>
    <mergeCell ref="B209:N209"/>
    <mergeCell ref="B210:N210"/>
    <mergeCell ref="B211:N211"/>
    <mergeCell ref="B212:N212"/>
    <mergeCell ref="B213:N213"/>
    <mergeCell ref="K266:N266"/>
    <mergeCell ref="B264:J264"/>
    <mergeCell ref="K238:N238"/>
    <mergeCell ref="B240:J240"/>
    <mergeCell ref="B272:N272"/>
    <mergeCell ref="K240:N240"/>
    <mergeCell ref="B241:J241"/>
    <mergeCell ref="K241:N241"/>
    <mergeCell ref="K264:N264"/>
    <mergeCell ref="B265:J265"/>
    <mergeCell ref="K265:N265"/>
    <mergeCell ref="B261:J261"/>
    <mergeCell ref="K261:N261"/>
    <mergeCell ref="B262:J262"/>
    <mergeCell ref="K262:N262"/>
    <mergeCell ref="B259:J259"/>
    <mergeCell ref="K259:N259"/>
    <mergeCell ref="B260:J260"/>
    <mergeCell ref="K260:N260"/>
    <mergeCell ref="B244:N244"/>
    <mergeCell ref="B245:N245"/>
    <mergeCell ref="C279:N279"/>
    <mergeCell ref="C280:N280"/>
    <mergeCell ref="C281:N281"/>
    <mergeCell ref="C282:N282"/>
    <mergeCell ref="C283:N283"/>
    <mergeCell ref="C284:N284"/>
    <mergeCell ref="C285:N285"/>
    <mergeCell ref="C286:N286"/>
    <mergeCell ref="C287:N287"/>
    <mergeCell ref="C288:N288"/>
    <mergeCell ref="A3:F3"/>
    <mergeCell ref="A2:F2"/>
    <mergeCell ref="A1:F1"/>
    <mergeCell ref="B238:J238"/>
    <mergeCell ref="B227:J227"/>
    <mergeCell ref="B207:J207"/>
    <mergeCell ref="B200:J200"/>
    <mergeCell ref="B196:J196"/>
    <mergeCell ref="B187:J187"/>
    <mergeCell ref="B171:J171"/>
    <mergeCell ref="B166:J166"/>
    <mergeCell ref="B162:J162"/>
    <mergeCell ref="B148:J148"/>
    <mergeCell ref="B138:J138"/>
    <mergeCell ref="B120:J120"/>
    <mergeCell ref="B114:J114"/>
    <mergeCell ref="B217:N217"/>
    <mergeCell ref="B218:N218"/>
    <mergeCell ref="B219:N219"/>
    <mergeCell ref="B220:N220"/>
    <mergeCell ref="B273:N273"/>
    <mergeCell ref="A277:M277"/>
    <mergeCell ref="A278:N278"/>
  </mergeCells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III IZMJENA FIN. PLANA 2024. 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2025-01-02T07:43:53Z</dcterms:modified>
</cp:coreProperties>
</file>